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400" windowHeight="7695" activeTab="0"/>
  </bookViews>
  <sheets>
    <sheet name="BALANCE 2017" sheetId="1" r:id="rId1"/>
  </sheets>
  <definedNames>
    <definedName name="_xlnm.Print_Area" localSheetId="0">'BALANCE 2017'!#REF!</definedName>
  </definedNames>
  <calcPr fullCalcOnLoad="1"/>
</workbook>
</file>

<file path=xl/sharedStrings.xml><?xml version="1.0" encoding="utf-8"?>
<sst xmlns="http://schemas.openxmlformats.org/spreadsheetml/2006/main" count="185" uniqueCount="163">
  <si>
    <t>ACTIVO</t>
  </si>
  <si>
    <t>EFECTIVO EN CAJA Y BANCOS</t>
  </si>
  <si>
    <t>CAJA GENERAL</t>
  </si>
  <si>
    <t>BANCOS</t>
  </si>
  <si>
    <t>BANCO DEL PACIFICO CTA CTE</t>
  </si>
  <si>
    <t>CUENTAS POR COBRAR</t>
  </si>
  <si>
    <t>CUENTAS POR COBRAR PROFESORES</t>
  </si>
  <si>
    <t>CUENTAS POR COBRAR PROMOTORES</t>
  </si>
  <si>
    <t>IVA PAGADO</t>
  </si>
  <si>
    <t>OTROS PAGOS ANTICIPADOS</t>
  </si>
  <si>
    <t>SEGUROS</t>
  </si>
  <si>
    <t>EQUIPO DE OFICINA</t>
  </si>
  <si>
    <t>COSTO HISTORICO EQUIPOS DE OFICINA</t>
  </si>
  <si>
    <t>DEP. ACUM. EQUIPOS DE OFICINA</t>
  </si>
  <si>
    <t>EQUIPOS DE COMPUTO</t>
  </si>
  <si>
    <t>COSTO HISTORICO DE EQUIPOS DE COMPUT</t>
  </si>
  <si>
    <t>DEP. ACUM. EQUIPOS DE COMPUTACION</t>
  </si>
  <si>
    <t>MAQUINARIAS Y EQUIPOS</t>
  </si>
  <si>
    <t>COSTO HISTORICO MAQUINARIAS Y EQUIPO</t>
  </si>
  <si>
    <t>DEP. ACUM. MAQUINARIAS Y EQUIPOS</t>
  </si>
  <si>
    <t>COMPLEJO</t>
  </si>
  <si>
    <t>COSTO HISTORICO COMPLEJO</t>
  </si>
  <si>
    <t>DEPRECIACION ACUMULADA COMPLEJO</t>
  </si>
  <si>
    <t>EQUIPOS DE RIEGO</t>
  </si>
  <si>
    <t>COSTO HISTORICO EQUIPOS DE RIEGO</t>
  </si>
  <si>
    <t>DEPRECIACION ACUMULADA EQUIPOS DE RI</t>
  </si>
  <si>
    <t>PROYECTO AVESTRUZ</t>
  </si>
  <si>
    <t>COSTO HISTORICO PROYECTO AVESTRUZ</t>
  </si>
  <si>
    <t>DEPRECIACION ACUMULADA PROYECTO AVES</t>
  </si>
  <si>
    <t>PASIVO</t>
  </si>
  <si>
    <t>RETENCIONES EN LA FUENTE</t>
  </si>
  <si>
    <t>8% PREDOMINA EL INTELECTO</t>
  </si>
  <si>
    <t>PROVISIONES BENEFICIOS SOCIALES</t>
  </si>
  <si>
    <t>APORTE PATRONAL POR PAGAR</t>
  </si>
  <si>
    <t>FONDOS DE RESERVA</t>
  </si>
  <si>
    <t>DECIMO TERCER SUELDO</t>
  </si>
  <si>
    <t>DECIMO CUARTO SUELDO</t>
  </si>
  <si>
    <t>VACACIONES POR PAGAR</t>
  </si>
  <si>
    <t>PROVISIONES VARIAS</t>
  </si>
  <si>
    <t>PATRIMONIO</t>
  </si>
  <si>
    <t>APORTE DE LOS PROMOTORES</t>
  </si>
  <si>
    <t>Total Pasivo + Patrimonio &gt;&gt;&gt;</t>
  </si>
  <si>
    <t>SUELDOS</t>
  </si>
  <si>
    <t>SOBRETIEMPO</t>
  </si>
  <si>
    <t>VACACIONES</t>
  </si>
  <si>
    <t>ALIMENTACION</t>
  </si>
  <si>
    <t>GASTOS VARIOS</t>
  </si>
  <si>
    <t>APORTE PATRONAL 12.15%</t>
  </si>
  <si>
    <t>FONDO DE RESERVA</t>
  </si>
  <si>
    <t>SERVICIOS PRESTADOS</t>
  </si>
  <si>
    <t>REEMBOLSO POR GASTOS</t>
  </si>
  <si>
    <t>MATERIALES Y SUMINISTROS</t>
  </si>
  <si>
    <t>MATERIALES DE ASEO Y LIMPIEZA</t>
  </si>
  <si>
    <t>UTILES DE OFICINA</t>
  </si>
  <si>
    <t>MATERIALES EN GENERAL</t>
  </si>
  <si>
    <t>GASTOS GENEREALES DE OFICINA</t>
  </si>
  <si>
    <t>GASTOS GENERALES DE EQUIPOS DE COMPU</t>
  </si>
  <si>
    <t>SUELDOS Y SALARIOS</t>
  </si>
  <si>
    <t>GASTOS VARIOS DE INVESTIGACION</t>
  </si>
  <si>
    <t>DOCENCIA T. COMPLETO</t>
  </si>
  <si>
    <t>HONORARIOS PROFESIONALES / PROFESORES</t>
  </si>
  <si>
    <t>HONORARIOS PROFESORES</t>
  </si>
  <si>
    <t>GESTIONES VARIAS</t>
  </si>
  <si>
    <t>SERVICIOS BASICOS Y OTROS</t>
  </si>
  <si>
    <t>ARRIENDOS</t>
  </si>
  <si>
    <t>PUBLICIDAD</t>
  </si>
  <si>
    <t>SERVICIOS CABLEMODEM</t>
  </si>
  <si>
    <t>SERVICIOS TELCONET</t>
  </si>
  <si>
    <t>GASTOS DE INVESTIGACION Y DOCENCIA</t>
  </si>
  <si>
    <t>DEPRECIACIONES</t>
  </si>
  <si>
    <t>GASTOS  ADMINISTRATIVOS</t>
  </si>
  <si>
    <t>TOTAL GASTOS</t>
  </si>
  <si>
    <t>VALORE REMANENTE</t>
  </si>
  <si>
    <t xml:space="preserve">INGRESOS </t>
  </si>
  <si>
    <t xml:space="preserve">ACTIVOS FIJOS </t>
  </si>
  <si>
    <t xml:space="preserve">EJERCICIO CORRIENTE                </t>
  </si>
  <si>
    <t>CUENTAS</t>
  </si>
  <si>
    <t>PARCIALES</t>
  </si>
  <si>
    <t>TOTALES</t>
  </si>
  <si>
    <t>GASTOS</t>
  </si>
  <si>
    <t>CAPACITACIÓN A PROFESORES</t>
  </si>
  <si>
    <t xml:space="preserve">APELLIDOS Y NOMBRES  </t>
  </si>
  <si>
    <t>SUELDOS ANUALES</t>
  </si>
  <si>
    <t>ADMINISTRACIÓN</t>
  </si>
  <si>
    <t>DOCENCIA T/C</t>
  </si>
  <si>
    <t xml:space="preserve"> </t>
  </si>
  <si>
    <t xml:space="preserve">% </t>
  </si>
  <si>
    <t>VALOR</t>
  </si>
  <si>
    <t>CHOEZ PIBAQUE EDISON ISIDRO</t>
  </si>
  <si>
    <t>MALDONADO DE LA CRUZ WALTER JAVIER</t>
  </si>
  <si>
    <t>MARQUES FIRMINO ANTONIO</t>
  </si>
  <si>
    <t>MARQUES GUTIERREZ CARLOS ALBERTO</t>
  </si>
  <si>
    <t>MARQUES GUTIERREZ MARIELISA</t>
  </si>
  <si>
    <t>SALAZAR RUIZ LADY ROSEMARY</t>
  </si>
  <si>
    <t>L-SOCIALES</t>
  </si>
  <si>
    <t>1% TRANSFERENCIA DE B.M DE NAT</t>
  </si>
  <si>
    <t>2% MANO DE OBRA</t>
  </si>
  <si>
    <t>2% OTRAS COMPRAS</t>
  </si>
  <si>
    <t>MAYORGA CASTRO ROSA ELENA</t>
  </si>
  <si>
    <t>VASQUEZ DEL ROSARIO JOFFRE</t>
  </si>
  <si>
    <t>GOMEZ SALTOS SOLANGE MARIA</t>
  </si>
  <si>
    <t>MONTENEGRO GOMEZ WLADIMIR</t>
  </si>
  <si>
    <t>OTROS ACTIVOS</t>
  </si>
  <si>
    <t>BIBLIOTECA VIRTUAL</t>
  </si>
  <si>
    <t>DESARROLLO ACADEMICO E INVESTIGACION</t>
  </si>
  <si>
    <t>MANTENIMIENTO Y REPARACION LOCAL</t>
  </si>
  <si>
    <t>BIENESTAR ESTUDIANTIL</t>
  </si>
  <si>
    <t>OLIMPIADAS</t>
  </si>
  <si>
    <t>IVA POR PAGAR</t>
  </si>
  <si>
    <t>100% PROFESIONALES</t>
  </si>
  <si>
    <t>INVESTIGACION / VINCULACIÓN</t>
  </si>
  <si>
    <t>INVESTIGACIÓN /VINCULACIÓN</t>
  </si>
  <si>
    <t>PROVISION POR JUBILACION</t>
  </si>
  <si>
    <t xml:space="preserve">PROVISION POR DESAHUCIO </t>
  </si>
  <si>
    <t>MUEBLES Y ENSERES</t>
  </si>
  <si>
    <t>COSTO HISTORICO DE MUEBLES Y ENSERES</t>
  </si>
  <si>
    <t>BIBLIOTECA</t>
  </si>
  <si>
    <t>COSTO HISTORICO BIBLIOTECA</t>
  </si>
  <si>
    <t>DEP. ACUM. BIBLIOTECA</t>
  </si>
  <si>
    <t>REP. Y MANT. DE  OFICINAS Y CURSOS</t>
  </si>
  <si>
    <t>MOVILIZACION Y TRANSPORTE</t>
  </si>
  <si>
    <t>DEPRECIACION DE EQUIPO DE OFICINA</t>
  </si>
  <si>
    <t>DEPRECIACION ACUMULADA MUEBLES Y ENSERES</t>
  </si>
  <si>
    <t>AMORTI. ACUM. BIBLIOTECA VIRTUAL</t>
  </si>
  <si>
    <t>GASTOS DE REPRESENTACION</t>
  </si>
  <si>
    <t>DEPRECIACION DE  MUEBLES Y ENSERES</t>
  </si>
  <si>
    <t>MARQUES CASSAGNE JOSE ANTONIO</t>
  </si>
  <si>
    <t>UNIFORMES A EMPLEADOS</t>
  </si>
  <si>
    <t>OTROS EVENTOS</t>
  </si>
  <si>
    <t>SERVICIOS DE ASESORIA EDUCATIVA</t>
  </si>
  <si>
    <t>MULTAS E INTERESES</t>
  </si>
  <si>
    <t>INTERNET CNT</t>
  </si>
  <si>
    <t>DEPRECIACIOM DE EQUIPO DE COMPUTO</t>
  </si>
  <si>
    <t>PACHECO TOBAR RONNIE RAY</t>
  </si>
  <si>
    <t>BALANCE GENERAL  AÑO 2017</t>
  </si>
  <si>
    <t>PROMOCION Y PUBLICIDAD</t>
  </si>
  <si>
    <t>ARRIENDO DE BIENES MUEBLES A PERSONAS</t>
  </si>
  <si>
    <t>30% BIENES</t>
  </si>
  <si>
    <t>CAPACITACION</t>
  </si>
  <si>
    <t>REPARACION DE MUEBLES Y ENSERES</t>
  </si>
  <si>
    <t>EVENTOS INSTITUCIONALES</t>
  </si>
  <si>
    <t>CURSO AUXILIAR DE ENFERMERIA</t>
  </si>
  <si>
    <t>UNIFORMES</t>
  </si>
  <si>
    <t>MATERIAL EN GENERAL</t>
  </si>
  <si>
    <t>EQUIPOS DE ENFERMERIA</t>
  </si>
  <si>
    <t>HONORARIOS A PROFESORES</t>
  </si>
  <si>
    <t>COMISIONES</t>
  </si>
  <si>
    <t>ARRIENDOS AULAS ENFERMERIA</t>
  </si>
  <si>
    <t>TELEFONOS</t>
  </si>
  <si>
    <t>OTROS SERVICIOS</t>
  </si>
  <si>
    <t>SERVICIO DE OTECEL</t>
  </si>
  <si>
    <t>SERVICIO DE INTERNET CLARO</t>
  </si>
  <si>
    <t>PUBLICIDAD EN REDES SOCIALES</t>
  </si>
  <si>
    <t>DEPRECIACION DE BIBLIOTECA</t>
  </si>
  <si>
    <t>DEPRECIACION DE EQUIPOS DE COMPLEJO</t>
  </si>
  <si>
    <t>DEPRECIACION EQUIPO DE RIEGO</t>
  </si>
  <si>
    <t>BALANCE DE RESULTADOS  AÑO 2017</t>
  </si>
  <si>
    <t>ESTIMADO DE DISTRIBUCIÓN ANUAL DE SUELDOS -  AÑO 2017</t>
  </si>
  <si>
    <t>GUTIERREZ CASSAGNE  SONNIA ARACELLY</t>
  </si>
  <si>
    <t>LOOR BRAVO JOSELYNE NICOLE</t>
  </si>
  <si>
    <t>MARQUES GUTIERREZ ANTONIO MANUEL</t>
  </si>
  <si>
    <t>TAFUR MENDEZ FRANCISCO JAVIER</t>
  </si>
  <si>
    <t>PROFESORES POR CONTRATO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</si>
</sst>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_$"/>
    <numFmt numFmtId="181" formatCode="0.0"/>
    <numFmt numFmtId="182" formatCode="[$-300A]dddd\,\ dd&quot; de &quot;mmmm&quot; de &quot;yyyy"/>
    <numFmt numFmtId="183" formatCode="0.0%"/>
    <numFmt numFmtId="184" formatCode="#,##0.00\ _€"/>
    <numFmt numFmtId="185" formatCode="_(* #,##0.0_);_(* \(#,##0.0\);_(* &quot;-&quot;??_);_(@_)"/>
    <numFmt numFmtId="186" formatCode="_(* #,##0_);_(* \(#,##0\);_(* &quot;-&quot;??_);_(@_)"/>
    <numFmt numFmtId="187" formatCode="_(&quot;$&quot;\ * #,##0.0_);_(&quot;$&quot;\ * \(#,##0.0\);_(&quot;$&quot;\ 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9"/>
      <name val="Calibri"/>
      <family val="2"/>
    </font>
    <font>
      <b/>
      <sz val="9"/>
      <color indexed="30"/>
      <name val="Calibri"/>
      <family val="2"/>
    </font>
    <font>
      <sz val="7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7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9"/>
      <color indexed="6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9"/>
      <color rgb="FF0070C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b/>
      <sz val="9"/>
      <color theme="9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1" fillId="33" borderId="10" xfId="0" applyFont="1" applyFill="1" applyBorder="1" applyAlignment="1">
      <alignment horizontal="center"/>
    </xf>
    <xf numFmtId="43" fontId="52" fillId="0" borderId="0" xfId="0" applyNumberFormat="1" applyFont="1" applyAlignment="1">
      <alignment horizontal="right"/>
    </xf>
    <xf numFmtId="43" fontId="53" fillId="33" borderId="11" xfId="0" applyNumberFormat="1" applyFont="1" applyFill="1" applyBorder="1" applyAlignment="1">
      <alignment horizontal="center"/>
    </xf>
    <xf numFmtId="43" fontId="54" fillId="34" borderId="12" xfId="0" applyNumberFormat="1" applyFont="1" applyFill="1" applyBorder="1" applyAlignment="1">
      <alignment horizontal="right"/>
    </xf>
    <xf numFmtId="43" fontId="54" fillId="34" borderId="13" xfId="0" applyNumberFormat="1" applyFont="1" applyFill="1" applyBorder="1" applyAlignment="1">
      <alignment horizontal="right"/>
    </xf>
    <xf numFmtId="43" fontId="55" fillId="34" borderId="13" xfId="0" applyNumberFormat="1" applyFont="1" applyFill="1" applyBorder="1" applyAlignment="1">
      <alignment horizontal="right"/>
    </xf>
    <xf numFmtId="43" fontId="55" fillId="34" borderId="14" xfId="0" applyNumberFormat="1" applyFont="1" applyFill="1" applyBorder="1" applyAlignment="1">
      <alignment horizontal="right"/>
    </xf>
    <xf numFmtId="43" fontId="54" fillId="34" borderId="0" xfId="0" applyNumberFormat="1" applyFont="1" applyFill="1" applyBorder="1" applyAlignment="1">
      <alignment horizontal="right"/>
    </xf>
    <xf numFmtId="43" fontId="55" fillId="34" borderId="13" xfId="0" applyNumberFormat="1" applyFont="1" applyFill="1" applyBorder="1" applyAlignment="1">
      <alignment/>
    </xf>
    <xf numFmtId="43" fontId="55" fillId="34" borderId="14" xfId="0" applyNumberFormat="1" applyFont="1" applyFill="1" applyBorder="1" applyAlignment="1">
      <alignment/>
    </xf>
    <xf numFmtId="43" fontId="55" fillId="34" borderId="0" xfId="0" applyNumberFormat="1" applyFont="1" applyFill="1" applyBorder="1" applyAlignment="1">
      <alignment horizontal="right"/>
    </xf>
    <xf numFmtId="43" fontId="54" fillId="34" borderId="15" xfId="0" applyNumberFormat="1" applyFont="1" applyFill="1" applyBorder="1" applyAlignment="1">
      <alignment horizontal="right"/>
    </xf>
    <xf numFmtId="43" fontId="55" fillId="34" borderId="16" xfId="0" applyNumberFormat="1" applyFont="1" applyFill="1" applyBorder="1" applyAlignment="1">
      <alignment horizontal="right"/>
    </xf>
    <xf numFmtId="43" fontId="55" fillId="34" borderId="17" xfId="0" applyNumberFormat="1" applyFont="1" applyFill="1" applyBorder="1" applyAlignment="1">
      <alignment horizontal="right"/>
    </xf>
    <xf numFmtId="43" fontId="54" fillId="13" borderId="18" xfId="0" applyNumberFormat="1" applyFont="1" applyFill="1" applyBorder="1" applyAlignment="1">
      <alignment horizontal="right"/>
    </xf>
    <xf numFmtId="43" fontId="53" fillId="35" borderId="0" xfId="0" applyNumberFormat="1" applyFont="1" applyFill="1" applyBorder="1" applyAlignment="1">
      <alignment horizontal="right"/>
    </xf>
    <xf numFmtId="43" fontId="55" fillId="34" borderId="0" xfId="0" applyNumberFormat="1" applyFont="1" applyFill="1" applyAlignment="1">
      <alignment horizontal="right"/>
    </xf>
    <xf numFmtId="43" fontId="55" fillId="34" borderId="19" xfId="0" applyNumberFormat="1" applyFont="1" applyFill="1" applyBorder="1" applyAlignment="1">
      <alignment horizontal="right"/>
    </xf>
    <xf numFmtId="43" fontId="55" fillId="34" borderId="20" xfId="0" applyNumberFormat="1" applyFont="1" applyFill="1" applyBorder="1" applyAlignment="1">
      <alignment horizontal="right"/>
    </xf>
    <xf numFmtId="43" fontId="22" fillId="36" borderId="21" xfId="0" applyNumberFormat="1" applyFont="1" applyFill="1" applyBorder="1" applyAlignment="1">
      <alignment vertical="center"/>
    </xf>
    <xf numFmtId="43" fontId="22" fillId="36" borderId="0" xfId="0" applyNumberFormat="1" applyFont="1" applyFill="1" applyBorder="1" applyAlignment="1">
      <alignment vertical="center"/>
    </xf>
    <xf numFmtId="43" fontId="22" fillId="36" borderId="22" xfId="0" applyNumberFormat="1" applyFont="1" applyFill="1" applyBorder="1" applyAlignment="1">
      <alignment/>
    </xf>
    <xf numFmtId="43" fontId="56" fillId="19" borderId="10" xfId="0" applyNumberFormat="1" applyFont="1" applyFill="1" applyBorder="1" applyAlignment="1">
      <alignment horizontal="center" vertical="center" textRotation="90"/>
    </xf>
    <xf numFmtId="43" fontId="57" fillId="0" borderId="0" xfId="0" applyNumberFormat="1" applyFont="1" applyAlignment="1">
      <alignment horizontal="right"/>
    </xf>
    <xf numFmtId="43" fontId="52" fillId="0" borderId="0" xfId="0" applyNumberFormat="1" applyFont="1" applyAlignment="1">
      <alignment/>
    </xf>
    <xf numFmtId="43" fontId="53" fillId="37" borderId="23" xfId="0" applyNumberFormat="1" applyFont="1" applyFill="1" applyBorder="1" applyAlignment="1">
      <alignment/>
    </xf>
    <xf numFmtId="43" fontId="53" fillId="13" borderId="10" xfId="0" applyNumberFormat="1" applyFont="1" applyFill="1" applyBorder="1" applyAlignment="1">
      <alignment/>
    </xf>
    <xf numFmtId="43" fontId="53" fillId="13" borderId="11" xfId="0" applyNumberFormat="1" applyFont="1" applyFill="1" applyBorder="1" applyAlignment="1">
      <alignment/>
    </xf>
    <xf numFmtId="43" fontId="53" fillId="37" borderId="24" xfId="0" applyNumberFormat="1" applyFont="1" applyFill="1" applyBorder="1" applyAlignment="1">
      <alignment/>
    </xf>
    <xf numFmtId="43" fontId="52" fillId="13" borderId="11" xfId="0" applyNumberFormat="1" applyFont="1" applyFill="1" applyBorder="1" applyAlignment="1">
      <alignment/>
    </xf>
    <xf numFmtId="43" fontId="52" fillId="13" borderId="25" xfId="0" applyNumberFormat="1" applyFont="1" applyFill="1" applyBorder="1" applyAlignment="1">
      <alignment/>
    </xf>
    <xf numFmtId="43" fontId="52" fillId="13" borderId="26" xfId="0" applyNumberFormat="1" applyFont="1" applyFill="1" applyBorder="1" applyAlignment="1">
      <alignment/>
    </xf>
    <xf numFmtId="43" fontId="52" fillId="37" borderId="24" xfId="0" applyNumberFormat="1" applyFont="1" applyFill="1" applyBorder="1" applyAlignment="1">
      <alignment/>
    </xf>
    <xf numFmtId="43" fontId="52" fillId="37" borderId="27" xfId="0" applyNumberFormat="1" applyFont="1" applyFill="1" applyBorder="1" applyAlignment="1">
      <alignment/>
    </xf>
    <xf numFmtId="43" fontId="52" fillId="13" borderId="28" xfId="0" applyNumberFormat="1" applyFont="1" applyFill="1" applyBorder="1" applyAlignment="1">
      <alignment/>
    </xf>
    <xf numFmtId="43" fontId="52" fillId="13" borderId="20" xfId="0" applyNumberFormat="1" applyFont="1" applyFill="1" applyBorder="1" applyAlignment="1">
      <alignment/>
    </xf>
    <xf numFmtId="43" fontId="53" fillId="37" borderId="25" xfId="0" applyNumberFormat="1" applyFont="1" applyFill="1" applyBorder="1" applyAlignment="1">
      <alignment/>
    </xf>
    <xf numFmtId="43" fontId="53" fillId="13" borderId="25" xfId="0" applyNumberFormat="1" applyFont="1" applyFill="1" applyBorder="1" applyAlignment="1">
      <alignment/>
    </xf>
    <xf numFmtId="43" fontId="52" fillId="13" borderId="29" xfId="0" applyNumberFormat="1" applyFont="1" applyFill="1" applyBorder="1" applyAlignment="1">
      <alignment/>
    </xf>
    <xf numFmtId="43" fontId="52" fillId="13" borderId="19" xfId="0" applyNumberFormat="1" applyFont="1" applyFill="1" applyBorder="1" applyAlignment="1">
      <alignment/>
    </xf>
    <xf numFmtId="43" fontId="52" fillId="37" borderId="25" xfId="0" applyNumberFormat="1" applyFont="1" applyFill="1" applyBorder="1" applyAlignment="1">
      <alignment/>
    </xf>
    <xf numFmtId="43" fontId="53" fillId="37" borderId="10" xfId="0" applyNumberFormat="1" applyFont="1" applyFill="1" applyBorder="1" applyAlignment="1">
      <alignment/>
    </xf>
    <xf numFmtId="43" fontId="52" fillId="37" borderId="30" xfId="0" applyNumberFormat="1" applyFont="1" applyFill="1" applyBorder="1" applyAlignment="1">
      <alignment/>
    </xf>
    <xf numFmtId="43" fontId="52" fillId="37" borderId="31" xfId="0" applyNumberFormat="1" applyFont="1" applyFill="1" applyBorder="1" applyAlignment="1">
      <alignment/>
    </xf>
    <xf numFmtId="43" fontId="52" fillId="13" borderId="10" xfId="0" applyNumberFormat="1" applyFont="1" applyFill="1" applyBorder="1" applyAlignment="1">
      <alignment/>
    </xf>
    <xf numFmtId="43" fontId="52" fillId="35" borderId="0" xfId="0" applyNumberFormat="1" applyFont="1" applyFill="1" applyBorder="1" applyAlignment="1">
      <alignment/>
    </xf>
    <xf numFmtId="43" fontId="58" fillId="35" borderId="0" xfId="0" applyNumberFormat="1" applyFont="1" applyFill="1" applyBorder="1" applyAlignment="1">
      <alignment horizontal="center" vertical="center"/>
    </xf>
    <xf numFmtId="43" fontId="52" fillId="16" borderId="25" xfId="0" applyNumberFormat="1" applyFont="1" applyFill="1" applyBorder="1" applyAlignment="1">
      <alignment/>
    </xf>
    <xf numFmtId="43" fontId="59" fillId="13" borderId="25" xfId="0" applyNumberFormat="1" applyFont="1" applyFill="1" applyBorder="1" applyAlignment="1">
      <alignment/>
    </xf>
    <xf numFmtId="43" fontId="59" fillId="16" borderId="25" xfId="0" applyNumberFormat="1" applyFont="1" applyFill="1" applyBorder="1" applyAlignment="1">
      <alignment/>
    </xf>
    <xf numFmtId="43" fontId="60" fillId="13" borderId="10" xfId="0" applyNumberFormat="1" applyFont="1" applyFill="1" applyBorder="1" applyAlignment="1">
      <alignment/>
    </xf>
    <xf numFmtId="43" fontId="60" fillId="13" borderId="25" xfId="0" applyNumberFormat="1" applyFont="1" applyFill="1" applyBorder="1" applyAlignment="1">
      <alignment/>
    </xf>
    <xf numFmtId="43" fontId="54" fillId="37" borderId="10" xfId="0" applyNumberFormat="1" applyFont="1" applyFill="1" applyBorder="1" applyAlignment="1">
      <alignment/>
    </xf>
    <xf numFmtId="43" fontId="61" fillId="34" borderId="10" xfId="0" applyNumberFormat="1" applyFont="1" applyFill="1" applyBorder="1" applyAlignment="1">
      <alignment/>
    </xf>
    <xf numFmtId="43" fontId="22" fillId="36" borderId="19" xfId="0" applyNumberFormat="1" applyFont="1" applyFill="1" applyBorder="1" applyAlignment="1">
      <alignment vertical="center"/>
    </xf>
    <xf numFmtId="43" fontId="22" fillId="36" borderId="26" xfId="0" applyNumberFormat="1" applyFont="1" applyFill="1" applyBorder="1" applyAlignment="1">
      <alignment vertical="center"/>
    </xf>
    <xf numFmtId="43" fontId="22" fillId="36" borderId="20" xfId="0" applyNumberFormat="1" applyFont="1" applyFill="1" applyBorder="1" applyAlignment="1">
      <alignment/>
    </xf>
    <xf numFmtId="43" fontId="57" fillId="0" borderId="0" xfId="0" applyNumberFormat="1" applyFont="1" applyAlignment="1">
      <alignment/>
    </xf>
    <xf numFmtId="43" fontId="53" fillId="38" borderId="23" xfId="0" applyNumberFormat="1" applyFont="1" applyFill="1" applyBorder="1" applyAlignment="1">
      <alignment/>
    </xf>
    <xf numFmtId="43" fontId="53" fillId="38" borderId="24" xfId="0" applyNumberFormat="1" applyFont="1" applyFill="1" applyBorder="1" applyAlignment="1">
      <alignment/>
    </xf>
    <xf numFmtId="43" fontId="62" fillId="38" borderId="24" xfId="0" applyNumberFormat="1" applyFont="1" applyFill="1" applyBorder="1" applyAlignment="1">
      <alignment/>
    </xf>
    <xf numFmtId="43" fontId="63" fillId="38" borderId="24" xfId="0" applyNumberFormat="1" applyFont="1" applyFill="1" applyBorder="1" applyAlignment="1">
      <alignment/>
    </xf>
    <xf numFmtId="43" fontId="63" fillId="38" borderId="27" xfId="0" applyNumberFormat="1" applyFont="1" applyFill="1" applyBorder="1" applyAlignment="1">
      <alignment/>
    </xf>
    <xf numFmtId="43" fontId="53" fillId="38" borderId="25" xfId="0" applyNumberFormat="1" applyFont="1" applyFill="1" applyBorder="1" applyAlignment="1">
      <alignment/>
    </xf>
    <xf numFmtId="43" fontId="52" fillId="38" borderId="25" xfId="0" applyNumberFormat="1" applyFont="1" applyFill="1" applyBorder="1" applyAlignment="1">
      <alignment/>
    </xf>
    <xf numFmtId="43" fontId="53" fillId="38" borderId="10" xfId="0" applyNumberFormat="1" applyFont="1" applyFill="1" applyBorder="1" applyAlignment="1">
      <alignment/>
    </xf>
    <xf numFmtId="43" fontId="63" fillId="38" borderId="30" xfId="0" applyNumberFormat="1" applyFont="1" applyFill="1" applyBorder="1" applyAlignment="1">
      <alignment/>
    </xf>
    <xf numFmtId="43" fontId="52" fillId="38" borderId="30" xfId="0" applyNumberFormat="1" applyFont="1" applyFill="1" applyBorder="1" applyAlignment="1">
      <alignment/>
    </xf>
    <xf numFmtId="43" fontId="52" fillId="38" borderId="24" xfId="0" applyNumberFormat="1" applyFont="1" applyFill="1" applyBorder="1" applyAlignment="1">
      <alignment/>
    </xf>
    <xf numFmtId="43" fontId="53" fillId="38" borderId="27" xfId="0" applyNumberFormat="1" applyFont="1" applyFill="1" applyBorder="1" applyAlignment="1">
      <alignment/>
    </xf>
    <xf numFmtId="43" fontId="53" fillId="35" borderId="0" xfId="0" applyNumberFormat="1" applyFont="1" applyFill="1" applyBorder="1" applyAlignment="1">
      <alignment/>
    </xf>
    <xf numFmtId="43" fontId="55" fillId="8" borderId="32" xfId="0" applyNumberFormat="1" applyFont="1" applyFill="1" applyBorder="1" applyAlignment="1">
      <alignment/>
    </xf>
    <xf numFmtId="43" fontId="55" fillId="8" borderId="33" xfId="0" applyNumberFormat="1" applyFont="1" applyFill="1" applyBorder="1" applyAlignment="1">
      <alignment/>
    </xf>
    <xf numFmtId="43" fontId="64" fillId="36" borderId="34" xfId="0" applyNumberFormat="1" applyFont="1" applyFill="1" applyBorder="1" applyAlignment="1">
      <alignment vertical="center"/>
    </xf>
    <xf numFmtId="43" fontId="64" fillId="36" borderId="35" xfId="0" applyNumberFormat="1" applyFont="1" applyFill="1" applyBorder="1" applyAlignment="1">
      <alignment vertical="center"/>
    </xf>
    <xf numFmtId="43" fontId="22" fillId="36" borderId="36" xfId="0" applyNumberFormat="1" applyFont="1" applyFill="1" applyBorder="1" applyAlignment="1">
      <alignment/>
    </xf>
    <xf numFmtId="43" fontId="34" fillId="38" borderId="10" xfId="0" applyNumberFormat="1" applyFont="1" applyFill="1" applyBorder="1" applyAlignment="1">
      <alignment horizontal="center" vertical="center"/>
    </xf>
    <xf numFmtId="43" fontId="34" fillId="38" borderId="10" xfId="0" applyNumberFormat="1" applyFont="1" applyFill="1" applyBorder="1" applyAlignment="1">
      <alignment/>
    </xf>
    <xf numFmtId="43" fontId="34" fillId="38" borderId="36" xfId="0" applyNumberFormat="1" applyFont="1" applyFill="1" applyBorder="1" applyAlignment="1">
      <alignment/>
    </xf>
    <xf numFmtId="43" fontId="30" fillId="39" borderId="37" xfId="46" applyNumberFormat="1" applyFont="1" applyFill="1" applyBorder="1" applyAlignment="1">
      <alignment/>
    </xf>
    <xf numFmtId="43" fontId="30" fillId="39" borderId="38" xfId="46" applyNumberFormat="1" applyFont="1" applyFill="1" applyBorder="1" applyAlignment="1">
      <alignment/>
    </xf>
    <xf numFmtId="9" fontId="24" fillId="40" borderId="33" xfId="46" applyNumberFormat="1" applyFont="1" applyFill="1" applyBorder="1" applyAlignment="1">
      <alignment/>
    </xf>
    <xf numFmtId="43" fontId="59" fillId="8" borderId="32" xfId="0" applyNumberFormat="1" applyFont="1" applyFill="1" applyBorder="1" applyAlignment="1">
      <alignment/>
    </xf>
    <xf numFmtId="43" fontId="59" fillId="8" borderId="33" xfId="0" applyNumberFormat="1" applyFont="1" applyFill="1" applyBorder="1" applyAlignment="1">
      <alignment/>
    </xf>
    <xf numFmtId="43" fontId="59" fillId="8" borderId="39" xfId="0" applyNumberFormat="1" applyFont="1" applyFill="1" applyBorder="1" applyAlignment="1">
      <alignment/>
    </xf>
    <xf numFmtId="43" fontId="60" fillId="34" borderId="0" xfId="0" applyNumberFormat="1" applyFont="1" applyFill="1" applyAlignment="1">
      <alignment horizontal="right"/>
    </xf>
    <xf numFmtId="43" fontId="59" fillId="8" borderId="23" xfId="0" applyNumberFormat="1" applyFont="1" applyFill="1" applyBorder="1" applyAlignment="1">
      <alignment/>
    </xf>
    <xf numFmtId="43" fontId="59" fillId="8" borderId="27" xfId="0" applyNumberFormat="1" applyFont="1" applyFill="1" applyBorder="1" applyAlignment="1">
      <alignment/>
    </xf>
    <xf numFmtId="43" fontId="60" fillId="38" borderId="39" xfId="0" applyNumberFormat="1" applyFont="1" applyFill="1" applyBorder="1" applyAlignment="1">
      <alignment/>
    </xf>
    <xf numFmtId="43" fontId="63" fillId="38" borderId="31" xfId="0" applyNumberFormat="1" applyFont="1" applyFill="1" applyBorder="1" applyAlignment="1">
      <alignment/>
    </xf>
    <xf numFmtId="44" fontId="53" fillId="13" borderId="11" xfId="48" applyFont="1" applyFill="1" applyBorder="1" applyAlignment="1">
      <alignment/>
    </xf>
    <xf numFmtId="44" fontId="53" fillId="37" borderId="10" xfId="48" applyFont="1" applyFill="1" applyBorder="1" applyAlignment="1">
      <alignment/>
    </xf>
    <xf numFmtId="43" fontId="59" fillId="34" borderId="0" xfId="0" applyNumberFormat="1" applyFont="1" applyFill="1" applyAlignment="1">
      <alignment horizontal="right"/>
    </xf>
    <xf numFmtId="43" fontId="60" fillId="38" borderId="40" xfId="0" applyNumberFormat="1" applyFont="1" applyFill="1" applyBorder="1" applyAlignment="1">
      <alignment/>
    </xf>
    <xf numFmtId="43" fontId="59" fillId="39" borderId="39" xfId="0" applyNumberFormat="1" applyFont="1" applyFill="1" applyBorder="1" applyAlignment="1">
      <alignment/>
    </xf>
    <xf numFmtId="43" fontId="59" fillId="8" borderId="41" xfId="0" applyNumberFormat="1" applyFont="1" applyFill="1" applyBorder="1" applyAlignment="1">
      <alignment/>
    </xf>
    <xf numFmtId="43" fontId="59" fillId="13" borderId="26" xfId="0" applyNumberFormat="1" applyFont="1" applyFill="1" applyBorder="1" applyAlignment="1">
      <alignment/>
    </xf>
    <xf numFmtId="43" fontId="59" fillId="8" borderId="0" xfId="0" applyNumberFormat="1" applyFont="1" applyFill="1" applyBorder="1" applyAlignment="1">
      <alignment/>
    </xf>
    <xf numFmtId="43" fontId="55" fillId="34" borderId="29" xfId="0" applyNumberFormat="1" applyFont="1" applyFill="1" applyBorder="1" applyAlignment="1">
      <alignment horizontal="right"/>
    </xf>
    <xf numFmtId="43" fontId="60" fillId="13" borderId="11" xfId="0" applyNumberFormat="1" applyFont="1" applyFill="1" applyBorder="1" applyAlignment="1">
      <alignment/>
    </xf>
    <xf numFmtId="43" fontId="59" fillId="8" borderId="42" xfId="0" applyNumberFormat="1" applyFont="1" applyFill="1" applyBorder="1" applyAlignment="1">
      <alignment/>
    </xf>
    <xf numFmtId="43" fontId="59" fillId="8" borderId="43" xfId="0" applyNumberFormat="1" applyFont="1" applyFill="1" applyBorder="1" applyAlignment="1">
      <alignment/>
    </xf>
    <xf numFmtId="43" fontId="59" fillId="8" borderId="44" xfId="0" applyNumberFormat="1" applyFont="1" applyFill="1" applyBorder="1" applyAlignment="1">
      <alignment/>
    </xf>
    <xf numFmtId="43" fontId="55" fillId="34" borderId="25" xfId="0" applyNumberFormat="1" applyFont="1" applyFill="1" applyBorder="1" applyAlignment="1">
      <alignment horizontal="right"/>
    </xf>
    <xf numFmtId="43" fontId="55" fillId="34" borderId="28" xfId="0" applyNumberFormat="1" applyFont="1" applyFill="1" applyBorder="1" applyAlignment="1">
      <alignment horizontal="right"/>
    </xf>
    <xf numFmtId="43" fontId="56" fillId="19" borderId="18" xfId="0" applyNumberFormat="1" applyFont="1" applyFill="1" applyBorder="1" applyAlignment="1">
      <alignment horizontal="center" vertical="center" textRotation="90"/>
    </xf>
    <xf numFmtId="43" fontId="56" fillId="19" borderId="11" xfId="0" applyNumberFormat="1" applyFont="1" applyFill="1" applyBorder="1" applyAlignment="1">
      <alignment horizontal="center" vertical="center" textRotation="90"/>
    </xf>
    <xf numFmtId="43" fontId="34" fillId="36" borderId="0" xfId="0" applyNumberFormat="1" applyFont="1" applyFill="1" applyBorder="1" applyAlignment="1">
      <alignment horizontal="left" vertical="center"/>
    </xf>
    <xf numFmtId="43" fontId="34" fillId="36" borderId="26" xfId="0" applyNumberFormat="1" applyFont="1" applyFill="1" applyBorder="1" applyAlignment="1">
      <alignment horizontal="left" vertical="center"/>
    </xf>
    <xf numFmtId="43" fontId="60" fillId="37" borderId="18" xfId="0" applyNumberFormat="1" applyFont="1" applyFill="1" applyBorder="1" applyAlignment="1">
      <alignment horizontal="left"/>
    </xf>
    <xf numFmtId="43" fontId="60" fillId="37" borderId="15" xfId="0" applyNumberFormat="1" applyFont="1" applyFill="1" applyBorder="1" applyAlignment="1">
      <alignment horizontal="left"/>
    </xf>
    <xf numFmtId="43" fontId="60" fillId="37" borderId="11" xfId="0" applyNumberFormat="1" applyFont="1" applyFill="1" applyBorder="1" applyAlignment="1">
      <alignment horizontal="left"/>
    </xf>
    <xf numFmtId="43" fontId="54" fillId="38" borderId="40" xfId="0" applyNumberFormat="1" applyFont="1" applyFill="1" applyBorder="1" applyAlignment="1">
      <alignment horizontal="left"/>
    </xf>
    <xf numFmtId="43" fontId="54" fillId="38" borderId="45" xfId="0" applyNumberFormat="1" applyFont="1" applyFill="1" applyBorder="1" applyAlignment="1">
      <alignment horizontal="left"/>
    </xf>
    <xf numFmtId="43" fontId="56" fillId="19" borderId="18" xfId="0" applyNumberFormat="1" applyFont="1" applyFill="1" applyBorder="1" applyAlignment="1">
      <alignment horizontal="center" vertical="center" textRotation="90" wrapText="1"/>
    </xf>
    <xf numFmtId="43" fontId="56" fillId="19" borderId="11" xfId="0" applyNumberFormat="1" applyFont="1" applyFill="1" applyBorder="1" applyAlignment="1">
      <alignment horizontal="center" vertical="center" textRotation="90" wrapText="1"/>
    </xf>
    <xf numFmtId="43" fontId="58" fillId="41" borderId="18" xfId="0" applyNumberFormat="1" applyFont="1" applyFill="1" applyBorder="1" applyAlignment="1">
      <alignment horizontal="center" vertical="center"/>
    </xf>
    <xf numFmtId="43" fontId="58" fillId="41" borderId="15" xfId="0" applyNumberFormat="1" applyFont="1" applyFill="1" applyBorder="1" applyAlignment="1">
      <alignment horizontal="center" vertical="center"/>
    </xf>
    <xf numFmtId="43" fontId="58" fillId="41" borderId="11" xfId="0" applyNumberFormat="1" applyFont="1" applyFill="1" applyBorder="1" applyAlignment="1">
      <alignment horizontal="center" vertical="center"/>
    </xf>
    <xf numFmtId="43" fontId="51" fillId="33" borderId="15" xfId="0" applyNumberFormat="1" applyFont="1" applyFill="1" applyBorder="1" applyAlignment="1">
      <alignment horizontal="center"/>
    </xf>
    <xf numFmtId="43" fontId="51" fillId="33" borderId="11" xfId="0" applyNumberFormat="1" applyFont="1" applyFill="1" applyBorder="1" applyAlignment="1">
      <alignment horizontal="center"/>
    </xf>
    <xf numFmtId="43" fontId="54" fillId="38" borderId="18" xfId="0" applyNumberFormat="1" applyFont="1" applyFill="1" applyBorder="1" applyAlignment="1">
      <alignment horizontal="left"/>
    </xf>
    <xf numFmtId="43" fontId="54" fillId="38" borderId="11" xfId="0" applyNumberFormat="1" applyFont="1" applyFill="1" applyBorder="1" applyAlignment="1">
      <alignment horizontal="left"/>
    </xf>
    <xf numFmtId="43" fontId="54" fillId="38" borderId="35" xfId="0" applyNumberFormat="1" applyFont="1" applyFill="1" applyBorder="1" applyAlignment="1">
      <alignment horizontal="left"/>
    </xf>
    <xf numFmtId="43" fontId="51" fillId="38" borderId="46" xfId="0" applyNumberFormat="1" applyFont="1" applyFill="1" applyBorder="1" applyAlignment="1">
      <alignment horizontal="left"/>
    </xf>
    <xf numFmtId="43" fontId="51" fillId="38" borderId="22" xfId="0" applyNumberFormat="1" applyFont="1" applyFill="1" applyBorder="1" applyAlignment="1">
      <alignment horizontal="left"/>
    </xf>
    <xf numFmtId="43" fontId="51" fillId="38" borderId="20" xfId="0" applyNumberFormat="1" applyFont="1" applyFill="1" applyBorder="1" applyAlignment="1">
      <alignment horizontal="left"/>
    </xf>
    <xf numFmtId="43" fontId="54" fillId="38" borderId="19" xfId="0" applyNumberFormat="1" applyFont="1" applyFill="1" applyBorder="1" applyAlignment="1">
      <alignment horizontal="left"/>
    </xf>
    <xf numFmtId="43" fontId="53" fillId="40" borderId="47" xfId="0" applyNumberFormat="1" applyFont="1" applyFill="1" applyBorder="1" applyAlignment="1">
      <alignment horizontal="center"/>
    </xf>
    <xf numFmtId="43" fontId="53" fillId="40" borderId="21" xfId="0" applyNumberFormat="1" applyFont="1" applyFill="1" applyBorder="1" applyAlignment="1">
      <alignment horizontal="center"/>
    </xf>
    <xf numFmtId="43" fontId="53" fillId="40" borderId="19" xfId="0" applyNumberFormat="1" applyFont="1" applyFill="1" applyBorder="1" applyAlignment="1">
      <alignment horizontal="center"/>
    </xf>
    <xf numFmtId="43" fontId="61" fillId="41" borderId="18" xfId="0" applyNumberFormat="1" applyFont="1" applyFill="1" applyBorder="1" applyAlignment="1">
      <alignment horizontal="left"/>
    </xf>
    <xf numFmtId="43" fontId="61" fillId="41" borderId="15" xfId="0" applyNumberFormat="1" applyFont="1" applyFill="1" applyBorder="1" applyAlignment="1">
      <alignment horizontal="left"/>
    </xf>
    <xf numFmtId="43" fontId="61" fillId="41" borderId="11" xfId="0" applyNumberFormat="1" applyFont="1" applyFill="1" applyBorder="1" applyAlignment="1">
      <alignment horizontal="left"/>
    </xf>
    <xf numFmtId="43" fontId="54" fillId="38" borderId="34" xfId="0" applyNumberFormat="1" applyFont="1" applyFill="1" applyBorder="1" applyAlignment="1">
      <alignment horizontal="left"/>
    </xf>
    <xf numFmtId="43" fontId="54" fillId="38" borderId="26" xfId="0" applyNumberFormat="1" applyFont="1" applyFill="1" applyBorder="1" applyAlignment="1">
      <alignment horizontal="left"/>
    </xf>
    <xf numFmtId="0" fontId="58" fillId="41" borderId="18" xfId="0" applyFont="1" applyFill="1" applyBorder="1" applyAlignment="1">
      <alignment horizontal="center" vertical="center"/>
    </xf>
    <xf numFmtId="0" fontId="58" fillId="41" borderId="15" xfId="0" applyFont="1" applyFill="1" applyBorder="1" applyAlignment="1">
      <alignment horizontal="center" vertical="center"/>
    </xf>
    <xf numFmtId="0" fontId="58" fillId="41" borderId="11" xfId="0" applyFont="1" applyFill="1" applyBorder="1" applyAlignment="1">
      <alignment horizontal="center" vertical="center"/>
    </xf>
    <xf numFmtId="43" fontId="51" fillId="37" borderId="18" xfId="0" applyNumberFormat="1" applyFont="1" applyFill="1" applyBorder="1" applyAlignment="1">
      <alignment horizontal="left"/>
    </xf>
    <xf numFmtId="43" fontId="51" fillId="37" borderId="15" xfId="0" applyNumberFormat="1" applyFont="1" applyFill="1" applyBorder="1" applyAlignment="1">
      <alignment horizontal="left"/>
    </xf>
    <xf numFmtId="43" fontId="51" fillId="37" borderId="11" xfId="0" applyNumberFormat="1" applyFont="1" applyFill="1" applyBorder="1" applyAlignment="1">
      <alignment horizontal="left"/>
    </xf>
    <xf numFmtId="43" fontId="53" fillId="38" borderId="18" xfId="0" applyNumberFormat="1" applyFont="1" applyFill="1" applyBorder="1" applyAlignment="1">
      <alignment horizontal="left"/>
    </xf>
    <xf numFmtId="43" fontId="53" fillId="38" borderId="11" xfId="0" applyNumberFormat="1" applyFont="1" applyFill="1" applyBorder="1" applyAlignment="1">
      <alignment horizontal="left"/>
    </xf>
    <xf numFmtId="43" fontId="60" fillId="38" borderId="18" xfId="0" applyNumberFormat="1" applyFont="1" applyFill="1" applyBorder="1" applyAlignment="1">
      <alignment horizontal="left"/>
    </xf>
    <xf numFmtId="43" fontId="60" fillId="38" borderId="11" xfId="0" applyNumberFormat="1" applyFont="1" applyFill="1" applyBorder="1" applyAlignment="1">
      <alignment horizontal="left"/>
    </xf>
    <xf numFmtId="44" fontId="30" fillId="39" borderId="40" xfId="48" applyFont="1" applyFill="1" applyBorder="1" applyAlignment="1">
      <alignment/>
    </xf>
    <xf numFmtId="44" fontId="24" fillId="40" borderId="48" xfId="48" applyFont="1" applyFill="1" applyBorder="1" applyAlignment="1">
      <alignment/>
    </xf>
    <xf numFmtId="44" fontId="24" fillId="10" borderId="33" xfId="48" applyFont="1" applyFill="1" applyBorder="1" applyAlignment="1">
      <alignment/>
    </xf>
    <xf numFmtId="44" fontId="30" fillId="39" borderId="10" xfId="48" applyNumberFormat="1" applyFont="1" applyFill="1" applyBorder="1" applyAlignment="1">
      <alignment/>
    </xf>
    <xf numFmtId="43" fontId="22" fillId="16" borderId="49" xfId="0" applyNumberFormat="1" applyFont="1" applyFill="1" applyBorder="1" applyAlignment="1">
      <alignment/>
    </xf>
    <xf numFmtId="43" fontId="22" fillId="34" borderId="50" xfId="46" applyNumberFormat="1" applyFont="1" applyFill="1" applyBorder="1" applyAlignment="1">
      <alignment/>
    </xf>
    <xf numFmtId="43" fontId="22" fillId="34" borderId="41" xfId="46" applyNumberFormat="1" applyFont="1" applyFill="1" applyBorder="1" applyAlignment="1">
      <alignment horizontal="center"/>
    </xf>
    <xf numFmtId="43" fontId="22" fillId="34" borderId="51" xfId="46" applyNumberFormat="1" applyFont="1" applyFill="1" applyBorder="1" applyAlignment="1">
      <alignment horizontal="center"/>
    </xf>
    <xf numFmtId="43" fontId="22" fillId="34" borderId="52" xfId="46" applyNumberFormat="1" applyFont="1" applyFill="1" applyBorder="1" applyAlignment="1">
      <alignment horizontal="center"/>
    </xf>
    <xf numFmtId="43" fontId="22" fillId="38" borderId="35" xfId="0" applyNumberFormat="1" applyFont="1" applyFill="1" applyBorder="1" applyAlignment="1">
      <alignment/>
    </xf>
    <xf numFmtId="44" fontId="24" fillId="11" borderId="33" xfId="48" applyFont="1" applyFill="1" applyBorder="1" applyAlignment="1">
      <alignment/>
    </xf>
    <xf numFmtId="9" fontId="24" fillId="13" borderId="33" xfId="46" applyNumberFormat="1" applyFont="1" applyFill="1" applyBorder="1" applyAlignment="1">
      <alignment/>
    </xf>
    <xf numFmtId="44" fontId="24" fillId="13" borderId="33" xfId="48" applyFont="1" applyFill="1" applyBorder="1" applyAlignment="1">
      <alignment/>
    </xf>
    <xf numFmtId="9" fontId="24" fillId="10" borderId="33" xfId="46" applyNumberFormat="1" applyFont="1" applyFill="1" applyBorder="1" applyAlignment="1">
      <alignment/>
    </xf>
    <xf numFmtId="43" fontId="24" fillId="8" borderId="37" xfId="0" applyNumberFormat="1" applyFont="1" applyFill="1" applyBorder="1" applyAlignment="1">
      <alignment/>
    </xf>
    <xf numFmtId="44" fontId="24" fillId="11" borderId="53" xfId="48" applyFont="1" applyFill="1" applyBorder="1" applyAlignment="1">
      <alignment/>
    </xf>
    <xf numFmtId="9" fontId="24" fillId="13" borderId="53" xfId="46" applyNumberFormat="1" applyFont="1" applyFill="1" applyBorder="1" applyAlignment="1">
      <alignment/>
    </xf>
    <xf numFmtId="44" fontId="24" fillId="13" borderId="53" xfId="48" applyFont="1" applyFill="1" applyBorder="1" applyAlignment="1">
      <alignment/>
    </xf>
    <xf numFmtId="9" fontId="24" fillId="10" borderId="53" xfId="46" applyNumberFormat="1" applyFont="1" applyFill="1" applyBorder="1" applyAlignment="1">
      <alignment/>
    </xf>
    <xf numFmtId="44" fontId="24" fillId="10" borderId="53" xfId="48" applyFont="1" applyFill="1" applyBorder="1" applyAlignment="1">
      <alignment/>
    </xf>
    <xf numFmtId="9" fontId="24" fillId="40" borderId="53" xfId="46" applyNumberFormat="1" applyFont="1" applyFill="1" applyBorder="1" applyAlignment="1">
      <alignment/>
    </xf>
    <xf numFmtId="43" fontId="24" fillId="40" borderId="54" xfId="46" applyNumberFormat="1" applyFont="1" applyFill="1" applyBorder="1" applyAlignment="1">
      <alignment/>
    </xf>
    <xf numFmtId="43" fontId="24" fillId="8" borderId="55" xfId="0" applyNumberFormat="1" applyFont="1" applyFill="1" applyBorder="1" applyAlignment="1">
      <alignment/>
    </xf>
    <xf numFmtId="43" fontId="24" fillId="8" borderId="56" xfId="0" applyNumberFormat="1" applyFont="1" applyFill="1" applyBorder="1" applyAlignment="1">
      <alignment/>
    </xf>
    <xf numFmtId="44" fontId="24" fillId="40" borderId="57" xfId="48" applyFont="1" applyFill="1" applyBorder="1" applyAlignment="1">
      <alignment/>
    </xf>
    <xf numFmtId="44" fontId="30" fillId="39" borderId="50" xfId="48" applyFont="1" applyFill="1" applyBorder="1" applyAlignment="1">
      <alignment/>
    </xf>
    <xf numFmtId="43" fontId="30" fillId="39" borderId="50" xfId="46" applyNumberFormat="1" applyFont="1" applyFill="1" applyBorder="1" applyAlignment="1">
      <alignment/>
    </xf>
    <xf numFmtId="43" fontId="30" fillId="39" borderId="58" xfId="46" applyNumberFormat="1" applyFont="1" applyFill="1" applyBorder="1" applyAlignment="1">
      <alignment/>
    </xf>
    <xf numFmtId="43" fontId="30" fillId="39" borderId="59" xfId="46" applyNumberFormat="1" applyFont="1" applyFill="1" applyBorder="1" applyAlignment="1">
      <alignment/>
    </xf>
    <xf numFmtId="44" fontId="30" fillId="39" borderId="23" xfId="48" applyFont="1" applyFill="1" applyBorder="1" applyAlignment="1">
      <alignment/>
    </xf>
    <xf numFmtId="44" fontId="30" fillId="39" borderId="27" xfId="48" applyFont="1" applyFill="1" applyBorder="1" applyAlignment="1">
      <alignment horizontal="center" vertical="center"/>
    </xf>
    <xf numFmtId="44" fontId="30" fillId="39" borderId="12" xfId="48" applyFont="1" applyFill="1" applyBorder="1" applyAlignment="1">
      <alignment/>
    </xf>
    <xf numFmtId="44" fontId="30" fillId="39" borderId="14" xfId="48" applyFont="1" applyFill="1" applyBorder="1" applyAlignment="1">
      <alignment horizontal="center" vertical="center"/>
    </xf>
    <xf numFmtId="43" fontId="35" fillId="8" borderId="38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0</xdr:col>
      <xdr:colOff>1543050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47625</xdr:rowOff>
    </xdr:from>
    <xdr:to>
      <xdr:col>0</xdr:col>
      <xdr:colOff>1695450</xdr:colOff>
      <xdr:row>78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680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171</xdr:row>
      <xdr:rowOff>114300</xdr:rowOff>
    </xdr:from>
    <xdr:to>
      <xdr:col>0</xdr:col>
      <xdr:colOff>1809750</xdr:colOff>
      <xdr:row>174</xdr:row>
      <xdr:rowOff>47625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3402925"/>
          <a:ext cx="1600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171</xdr:row>
      <xdr:rowOff>0</xdr:rowOff>
    </xdr:from>
    <xdr:to>
      <xdr:col>0</xdr:col>
      <xdr:colOff>1838325</xdr:colOff>
      <xdr:row>174</xdr:row>
      <xdr:rowOff>76200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3288625"/>
          <a:ext cx="1600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00"/>
  <sheetViews>
    <sheetView tabSelected="1" zoomScale="120" zoomScaleNormal="120" zoomScalePageLayoutView="0" workbookViewId="0" topLeftCell="A180">
      <selection activeCell="A199" sqref="A199"/>
    </sheetView>
  </sheetViews>
  <sheetFormatPr defaultColWidth="11.421875" defaultRowHeight="15"/>
  <cols>
    <col min="1" max="1" width="35.7109375" style="1" customWidth="1"/>
    <col min="2" max="2" width="9.57421875" style="3" customWidth="1"/>
    <col min="3" max="3" width="9.28125" style="26" customWidth="1"/>
    <col min="4" max="4" width="11.421875" style="26" customWidth="1"/>
    <col min="5" max="5" width="10.421875" style="26" customWidth="1"/>
    <col min="6" max="6" width="8.8515625" style="26" customWidth="1"/>
    <col min="7" max="7" width="6.00390625" style="26" customWidth="1"/>
    <col min="8" max="8" width="9.140625" style="26" customWidth="1"/>
    <col min="9" max="16384" width="11.421875" style="1" customWidth="1"/>
  </cols>
  <sheetData>
    <row r="1" ht="11.25"/>
    <row r="2" ht="11.25"/>
    <row r="3" ht="11.25"/>
    <row r="4" ht="12" thickBot="1"/>
    <row r="5" spans="1:5" ht="19.5" customHeight="1" thickBot="1">
      <c r="A5" s="138" t="s">
        <v>134</v>
      </c>
      <c r="B5" s="139"/>
      <c r="C5" s="139"/>
      <c r="D5" s="139"/>
      <c r="E5" s="140"/>
    </row>
    <row r="6" ht="12" thickBot="1"/>
    <row r="7" spans="1:5" ht="15.75" customHeight="1" thickBot="1">
      <c r="A7" s="2" t="s">
        <v>76</v>
      </c>
      <c r="B7" s="4" t="s">
        <v>77</v>
      </c>
      <c r="C7" s="121" t="s">
        <v>78</v>
      </c>
      <c r="D7" s="121"/>
      <c r="E7" s="122"/>
    </row>
    <row r="8" spans="1:5" ht="12" thickBot="1">
      <c r="A8" s="60" t="s">
        <v>0</v>
      </c>
      <c r="B8" s="5"/>
      <c r="C8" s="27"/>
      <c r="D8" s="28"/>
      <c r="E8" s="92">
        <f>SUM(D9:D42)</f>
        <v>249316.59000000003</v>
      </c>
    </row>
    <row r="9" spans="1:5" ht="12" thickBot="1">
      <c r="A9" s="61" t="s">
        <v>1</v>
      </c>
      <c r="B9" s="6"/>
      <c r="C9" s="30"/>
      <c r="D9" s="28">
        <f>SUM(C10:C18)</f>
        <v>171937.17</v>
      </c>
      <c r="E9" s="31"/>
    </row>
    <row r="10" spans="1:5" ht="11.25">
      <c r="A10" s="62" t="s">
        <v>2</v>
      </c>
      <c r="B10" s="6"/>
      <c r="C10" s="30">
        <f>B11</f>
        <v>142995.4</v>
      </c>
      <c r="D10" s="32"/>
      <c r="E10" s="33"/>
    </row>
    <row r="11" spans="1:5" ht="11.25">
      <c r="A11" s="63" t="s">
        <v>2</v>
      </c>
      <c r="B11" s="7">
        <v>142995.4</v>
      </c>
      <c r="C11" s="34"/>
      <c r="D11" s="32"/>
      <c r="E11" s="33"/>
    </row>
    <row r="12" spans="1:5" ht="11.25">
      <c r="A12" s="62" t="s">
        <v>3</v>
      </c>
      <c r="B12" s="6"/>
      <c r="C12" s="30">
        <f>SUM(B13)</f>
        <v>498.01</v>
      </c>
      <c r="D12" s="32"/>
      <c r="E12" s="33"/>
    </row>
    <row r="13" spans="1:5" ht="11.25">
      <c r="A13" s="63" t="s">
        <v>4</v>
      </c>
      <c r="B13" s="7">
        <v>498.01</v>
      </c>
      <c r="C13" s="34"/>
      <c r="D13" s="32"/>
      <c r="E13" s="33"/>
    </row>
    <row r="14" spans="1:5" ht="11.25">
      <c r="A14" s="62" t="s">
        <v>5</v>
      </c>
      <c r="B14" s="6"/>
      <c r="C14" s="30">
        <f>SUM(B15:B16)</f>
        <v>28375.44</v>
      </c>
      <c r="D14" s="32"/>
      <c r="E14" s="33"/>
    </row>
    <row r="15" spans="1:5" ht="11.25">
      <c r="A15" s="63" t="s">
        <v>6</v>
      </c>
      <c r="B15" s="7">
        <v>1375.44</v>
      </c>
      <c r="C15" s="34"/>
      <c r="D15" s="32"/>
      <c r="E15" s="33"/>
    </row>
    <row r="16" spans="1:5" ht="11.25">
      <c r="A16" s="63" t="s">
        <v>7</v>
      </c>
      <c r="B16" s="7">
        <v>27000</v>
      </c>
      <c r="C16" s="34"/>
      <c r="D16" s="32"/>
      <c r="E16" s="33"/>
    </row>
    <row r="17" spans="1:5" ht="11.25">
      <c r="A17" s="62" t="s">
        <v>9</v>
      </c>
      <c r="B17" s="6"/>
      <c r="C17" s="30">
        <f>SUM(B18)</f>
        <v>68.32</v>
      </c>
      <c r="D17" s="32"/>
      <c r="E17" s="33"/>
    </row>
    <row r="18" spans="1:5" ht="12" thickBot="1">
      <c r="A18" s="64" t="s">
        <v>10</v>
      </c>
      <c r="B18" s="8">
        <v>68.32</v>
      </c>
      <c r="C18" s="35"/>
      <c r="D18" s="36"/>
      <c r="E18" s="37"/>
    </row>
    <row r="19" spans="1:5" ht="13.5" customHeight="1" thickBot="1">
      <c r="A19" s="65" t="s">
        <v>74</v>
      </c>
      <c r="B19" s="9"/>
      <c r="C19" s="38"/>
      <c r="D19" s="39">
        <f>SUM(C20:C45)</f>
        <v>77379.42</v>
      </c>
      <c r="E19" s="33"/>
    </row>
    <row r="20" spans="1:5" ht="11.25">
      <c r="A20" s="60" t="s">
        <v>116</v>
      </c>
      <c r="B20" s="5"/>
      <c r="C20" s="27">
        <f>SUM(B21:B22)</f>
        <v>24792.379999999997</v>
      </c>
      <c r="D20" s="40"/>
      <c r="E20" s="41"/>
    </row>
    <row r="21" spans="1:5" ht="11.25">
      <c r="A21" s="63" t="s">
        <v>117</v>
      </c>
      <c r="B21" s="7">
        <v>44939.28</v>
      </c>
      <c r="C21" s="34"/>
      <c r="D21" s="32"/>
      <c r="E21" s="33"/>
    </row>
    <row r="22" spans="1:5" ht="11.25">
      <c r="A22" s="63" t="s">
        <v>118</v>
      </c>
      <c r="B22" s="10">
        <v>-20146.9</v>
      </c>
      <c r="C22" s="34"/>
      <c r="D22" s="32"/>
      <c r="E22" s="33"/>
    </row>
    <row r="23" spans="1:5" ht="11.25">
      <c r="A23" s="62" t="s">
        <v>11</v>
      </c>
      <c r="B23" s="6"/>
      <c r="C23" s="30">
        <f>SUM(B24:B25)</f>
        <v>13943.970000000001</v>
      </c>
      <c r="D23" s="32"/>
      <c r="E23" s="33"/>
    </row>
    <row r="24" spans="1:5" ht="11.25">
      <c r="A24" s="63" t="s">
        <v>12</v>
      </c>
      <c r="B24" s="7">
        <v>26897.83</v>
      </c>
      <c r="C24" s="34"/>
      <c r="D24" s="32"/>
      <c r="E24" s="33"/>
    </row>
    <row r="25" spans="1:5" ht="11.25">
      <c r="A25" s="63" t="s">
        <v>13</v>
      </c>
      <c r="B25" s="10">
        <v>-12953.86</v>
      </c>
      <c r="C25" s="34"/>
      <c r="D25" s="32"/>
      <c r="E25" s="33"/>
    </row>
    <row r="26" spans="1:5" ht="11.25">
      <c r="A26" s="63" t="s">
        <v>14</v>
      </c>
      <c r="B26" s="7"/>
      <c r="C26" s="34">
        <f>SUM(B27:B28)</f>
        <v>18847.189999999995</v>
      </c>
      <c r="D26" s="32"/>
      <c r="E26" s="33"/>
    </row>
    <row r="27" spans="1:5" ht="11.25">
      <c r="A27" s="63" t="s">
        <v>15</v>
      </c>
      <c r="B27" s="7">
        <v>80286.81</v>
      </c>
      <c r="C27" s="34"/>
      <c r="D27" s="32"/>
      <c r="E27" s="33"/>
    </row>
    <row r="28" spans="1:5" ht="11.25">
      <c r="A28" s="63" t="s">
        <v>16</v>
      </c>
      <c r="B28" s="7">
        <v>-61439.62</v>
      </c>
      <c r="C28" s="34"/>
      <c r="D28" s="32"/>
      <c r="E28" s="33"/>
    </row>
    <row r="29" spans="1:5" ht="11.25">
      <c r="A29" s="63" t="s">
        <v>17</v>
      </c>
      <c r="B29" s="7"/>
      <c r="C29" s="34">
        <f>SUM(B30:B31)</f>
        <v>2913.1400000000003</v>
      </c>
      <c r="D29" s="32"/>
      <c r="E29" s="33"/>
    </row>
    <row r="30" spans="1:5" ht="11.25">
      <c r="A30" s="63" t="s">
        <v>18</v>
      </c>
      <c r="B30" s="7">
        <v>4646.47</v>
      </c>
      <c r="C30" s="34"/>
      <c r="D30" s="32"/>
      <c r="E30" s="33"/>
    </row>
    <row r="31" spans="1:5" ht="11.25">
      <c r="A31" s="63" t="s">
        <v>19</v>
      </c>
      <c r="B31" s="10">
        <v>-1733.33</v>
      </c>
      <c r="C31" s="34"/>
      <c r="D31" s="32"/>
      <c r="E31" s="33"/>
    </row>
    <row r="32" spans="1:5" ht="11.25">
      <c r="A32" s="63" t="s">
        <v>20</v>
      </c>
      <c r="B32" s="7"/>
      <c r="C32" s="34">
        <f>SUM(B33:B34)</f>
        <v>2467.0699999999997</v>
      </c>
      <c r="D32" s="32"/>
      <c r="E32" s="33"/>
    </row>
    <row r="33" spans="1:5" ht="11.25">
      <c r="A33" s="63" t="s">
        <v>21</v>
      </c>
      <c r="B33" s="7">
        <v>3870</v>
      </c>
      <c r="C33" s="34"/>
      <c r="D33" s="32"/>
      <c r="E33" s="33"/>
    </row>
    <row r="34" spans="1:5" ht="11.25">
      <c r="A34" s="63" t="s">
        <v>22</v>
      </c>
      <c r="B34" s="10">
        <v>-1402.93</v>
      </c>
      <c r="C34" s="34"/>
      <c r="D34" s="32"/>
      <c r="E34" s="33"/>
    </row>
    <row r="35" spans="1:5" ht="11.25">
      <c r="A35" s="63" t="s">
        <v>23</v>
      </c>
      <c r="B35" s="7"/>
      <c r="C35" s="34">
        <f>SUM(B36:B37)</f>
        <v>900.06</v>
      </c>
      <c r="D35" s="32"/>
      <c r="E35" s="33"/>
    </row>
    <row r="36" spans="1:5" ht="11.25">
      <c r="A36" s="63" t="s">
        <v>24</v>
      </c>
      <c r="B36" s="7">
        <v>2000</v>
      </c>
      <c r="C36" s="34"/>
      <c r="D36" s="32"/>
      <c r="E36" s="33"/>
    </row>
    <row r="37" spans="1:5" ht="11.25">
      <c r="A37" s="63" t="s">
        <v>25</v>
      </c>
      <c r="B37" s="10">
        <v>-1099.94</v>
      </c>
      <c r="C37" s="34"/>
      <c r="D37" s="32"/>
      <c r="E37" s="33"/>
    </row>
    <row r="38" spans="1:5" ht="11.25">
      <c r="A38" s="63" t="s">
        <v>114</v>
      </c>
      <c r="B38" s="10"/>
      <c r="C38" s="34">
        <f>SUM(B39:B40)</f>
        <v>9965.25</v>
      </c>
      <c r="D38" s="32"/>
      <c r="E38" s="33"/>
    </row>
    <row r="39" spans="1:5" ht="11.25">
      <c r="A39" s="63" t="s">
        <v>115</v>
      </c>
      <c r="B39" s="10">
        <v>12683.72</v>
      </c>
      <c r="C39" s="34"/>
      <c r="D39" s="32"/>
      <c r="E39" s="33"/>
    </row>
    <row r="40" spans="1:5" ht="11.25">
      <c r="A40" s="63" t="s">
        <v>122</v>
      </c>
      <c r="B40" s="10">
        <v>-2718.47</v>
      </c>
      <c r="C40" s="34"/>
      <c r="D40" s="32"/>
      <c r="E40" s="33"/>
    </row>
    <row r="41" spans="1:5" ht="11.25">
      <c r="A41" s="63" t="s">
        <v>26</v>
      </c>
      <c r="B41" s="7"/>
      <c r="C41" s="34">
        <f>SUM(B42:B43)</f>
        <v>3550.36</v>
      </c>
      <c r="D41" s="32"/>
      <c r="E41" s="33"/>
    </row>
    <row r="42" spans="1:5" ht="11.25">
      <c r="A42" s="63" t="s">
        <v>27</v>
      </c>
      <c r="B42" s="7">
        <v>6630</v>
      </c>
      <c r="C42" s="34"/>
      <c r="D42" s="32"/>
      <c r="E42" s="33"/>
    </row>
    <row r="43" spans="1:5" ht="12" thickBot="1">
      <c r="A43" s="64" t="s">
        <v>28</v>
      </c>
      <c r="B43" s="11">
        <v>-3079.64</v>
      </c>
      <c r="C43" s="35"/>
      <c r="D43" s="36"/>
      <c r="E43" s="37"/>
    </row>
    <row r="44" spans="1:5" ht="11.25">
      <c r="A44" s="91" t="s">
        <v>102</v>
      </c>
      <c r="B44" s="15"/>
      <c r="C44" s="45">
        <f>SUM(B45:B46)</f>
        <v>0</v>
      </c>
      <c r="D44" s="32"/>
      <c r="E44" s="33"/>
    </row>
    <row r="45" spans="1:5" ht="11.25">
      <c r="A45" s="91" t="s">
        <v>103</v>
      </c>
      <c r="B45" s="15">
        <v>3116</v>
      </c>
      <c r="C45" s="45"/>
      <c r="D45" s="32"/>
      <c r="E45" s="33"/>
    </row>
    <row r="46" spans="1:5" ht="11.25">
      <c r="A46" s="68" t="s">
        <v>123</v>
      </c>
      <c r="B46" s="12">
        <v>-3116</v>
      </c>
      <c r="C46" s="42"/>
      <c r="D46" s="32"/>
      <c r="E46" s="33"/>
    </row>
    <row r="47" spans="1:5" ht="7.5" customHeight="1" thickBot="1">
      <c r="A47" s="66"/>
      <c r="B47" s="12"/>
      <c r="C47" s="42"/>
      <c r="D47" s="32"/>
      <c r="E47" s="33"/>
    </row>
    <row r="48" spans="1:5" ht="12" thickBot="1">
      <c r="A48" s="67" t="s">
        <v>29</v>
      </c>
      <c r="B48" s="13"/>
      <c r="C48" s="43"/>
      <c r="D48" s="28"/>
      <c r="E48" s="29">
        <f>SUM(C49:C67)</f>
        <v>45217.42</v>
      </c>
    </row>
    <row r="49" spans="1:5" ht="11.25">
      <c r="A49" s="68" t="s">
        <v>30</v>
      </c>
      <c r="B49" s="14"/>
      <c r="C49" s="44">
        <f>SUM(B50:B55)</f>
        <v>5289.450000000001</v>
      </c>
      <c r="D49" s="32"/>
      <c r="E49" s="33"/>
    </row>
    <row r="50" spans="1:5" ht="11.25">
      <c r="A50" s="68" t="s">
        <v>135</v>
      </c>
      <c r="B50" s="14">
        <v>29.8</v>
      </c>
      <c r="C50" s="44"/>
      <c r="D50" s="32"/>
      <c r="E50" s="33"/>
    </row>
    <row r="51" spans="1:5" ht="11.25">
      <c r="A51" s="68" t="s">
        <v>136</v>
      </c>
      <c r="B51" s="14">
        <v>97.77</v>
      </c>
      <c r="C51" s="44"/>
      <c r="D51" s="32"/>
      <c r="E51" s="33"/>
    </row>
    <row r="52" spans="1:5" ht="11.25">
      <c r="A52" s="63" t="s">
        <v>95</v>
      </c>
      <c r="B52" s="7">
        <v>121.2</v>
      </c>
      <c r="C52" s="34"/>
      <c r="D52" s="32"/>
      <c r="E52" s="33"/>
    </row>
    <row r="53" spans="1:5" ht="11.25">
      <c r="A53" s="63" t="s">
        <v>96</v>
      </c>
      <c r="B53" s="7">
        <v>451.26</v>
      </c>
      <c r="C53" s="34"/>
      <c r="D53" s="32"/>
      <c r="E53" s="33"/>
    </row>
    <row r="54" spans="1:5" ht="11.25">
      <c r="A54" s="63" t="s">
        <v>97</v>
      </c>
      <c r="B54" s="7">
        <v>23.86</v>
      </c>
      <c r="C54" s="34"/>
      <c r="D54" s="32"/>
      <c r="E54" s="33"/>
    </row>
    <row r="55" spans="1:5" ht="11.25">
      <c r="A55" s="63" t="s">
        <v>31</v>
      </c>
      <c r="B55" s="7">
        <v>4565.56</v>
      </c>
      <c r="C55" s="34"/>
      <c r="D55" s="32"/>
      <c r="E55" s="33"/>
    </row>
    <row r="56" spans="1:5" ht="11.25">
      <c r="A56" s="63" t="s">
        <v>32</v>
      </c>
      <c r="B56" s="7"/>
      <c r="C56" s="34">
        <f>SUM(B57:B61)</f>
        <v>20266.7</v>
      </c>
      <c r="D56" s="32"/>
      <c r="E56" s="33"/>
    </row>
    <row r="57" spans="1:5" ht="11.25">
      <c r="A57" s="63" t="s">
        <v>33</v>
      </c>
      <c r="B57" s="7">
        <v>679.27</v>
      </c>
      <c r="C57" s="34"/>
      <c r="D57" s="32"/>
      <c r="E57" s="33"/>
    </row>
    <row r="58" spans="1:5" ht="11.25">
      <c r="A58" s="63" t="s">
        <v>34</v>
      </c>
      <c r="B58" s="7">
        <v>575.66</v>
      </c>
      <c r="C58" s="34"/>
      <c r="D58" s="32"/>
      <c r="E58" s="33"/>
    </row>
    <row r="59" spans="1:5" ht="11.25">
      <c r="A59" s="63" t="s">
        <v>35</v>
      </c>
      <c r="B59" s="7">
        <v>3911</v>
      </c>
      <c r="C59" s="34"/>
      <c r="D59" s="32"/>
      <c r="E59" s="33"/>
    </row>
    <row r="60" spans="1:5" ht="11.25">
      <c r="A60" s="63" t="s">
        <v>36</v>
      </c>
      <c r="B60" s="7">
        <v>5716.68</v>
      </c>
      <c r="C60" s="34"/>
      <c r="D60" s="32"/>
      <c r="E60" s="33"/>
    </row>
    <row r="61" spans="1:5" ht="11.25">
      <c r="A61" s="63" t="s">
        <v>37</v>
      </c>
      <c r="B61" s="7">
        <v>9384.09</v>
      </c>
      <c r="C61" s="34"/>
      <c r="D61" s="32"/>
      <c r="E61" s="33"/>
    </row>
    <row r="62" spans="1:5" ht="11.25">
      <c r="A62" s="63" t="s">
        <v>108</v>
      </c>
      <c r="B62" s="7"/>
      <c r="C62" s="34">
        <f>SUM(B63:B64)</f>
        <v>359.76</v>
      </c>
      <c r="D62" s="32"/>
      <c r="E62" s="33"/>
    </row>
    <row r="63" spans="1:5" ht="11.25">
      <c r="A63" s="63" t="s">
        <v>137</v>
      </c>
      <c r="B63" s="7">
        <v>7.9</v>
      </c>
      <c r="C63" s="34"/>
      <c r="D63" s="32"/>
      <c r="E63" s="33"/>
    </row>
    <row r="64" spans="1:5" ht="11.25">
      <c r="A64" s="63" t="s">
        <v>109</v>
      </c>
      <c r="B64" s="7">
        <v>351.86</v>
      </c>
      <c r="C64" s="34"/>
      <c r="D64" s="32"/>
      <c r="E64" s="33"/>
    </row>
    <row r="65" spans="1:5" ht="11.25">
      <c r="A65" s="63" t="s">
        <v>38</v>
      </c>
      <c r="B65" s="7"/>
      <c r="C65" s="34">
        <f>SUM(B66:B67)</f>
        <v>19301.510000000002</v>
      </c>
      <c r="D65" s="32"/>
      <c r="E65" s="33"/>
    </row>
    <row r="66" spans="1:5" ht="12" thickBot="1">
      <c r="A66" s="64" t="s">
        <v>112</v>
      </c>
      <c r="B66" s="15">
        <v>9650.75</v>
      </c>
      <c r="C66" s="45"/>
      <c r="D66" s="32"/>
      <c r="E66" s="33"/>
    </row>
    <row r="67" spans="1:5" ht="12" thickBot="1">
      <c r="A67" s="64" t="s">
        <v>113</v>
      </c>
      <c r="B67" s="8">
        <v>9650.76</v>
      </c>
      <c r="C67" s="35"/>
      <c r="D67" s="36"/>
      <c r="E67" s="37"/>
    </row>
    <row r="68" spans="1:5" ht="11.25">
      <c r="A68" s="69"/>
      <c r="B68" s="14"/>
      <c r="C68" s="44"/>
      <c r="D68" s="32"/>
      <c r="E68" s="33"/>
    </row>
    <row r="69" spans="1:5" ht="11.25">
      <c r="A69" s="61" t="s">
        <v>39</v>
      </c>
      <c r="B69" s="6"/>
      <c r="C69" s="30">
        <f>SUM(B70:B71)</f>
        <v>118214.35999999999</v>
      </c>
      <c r="D69" s="32"/>
      <c r="E69" s="33"/>
    </row>
    <row r="70" spans="1:5" ht="11.25">
      <c r="A70" s="63" t="s">
        <v>40</v>
      </c>
      <c r="B70" s="7">
        <v>72752.68</v>
      </c>
      <c r="C70" s="34"/>
      <c r="D70" s="32"/>
      <c r="E70" s="33"/>
    </row>
    <row r="71" spans="1:5" ht="11.25">
      <c r="A71" s="63" t="s">
        <v>75</v>
      </c>
      <c r="B71" s="7">
        <v>45461.68</v>
      </c>
      <c r="C71" s="34"/>
      <c r="D71" s="32"/>
      <c r="E71" s="33"/>
    </row>
    <row r="72" spans="1:5" ht="12" thickBot="1">
      <c r="A72" s="70"/>
      <c r="B72" s="15"/>
      <c r="C72" s="45"/>
      <c r="D72" s="32"/>
      <c r="E72" s="33"/>
    </row>
    <row r="73" spans="1:5" ht="12" thickBot="1">
      <c r="A73" s="71" t="s">
        <v>41</v>
      </c>
      <c r="B73" s="16">
        <f>SUM(B9:B72)</f>
        <v>412748.37000000005</v>
      </c>
      <c r="C73" s="46">
        <f>SUM(C9:C72)</f>
        <v>412748.37000000005</v>
      </c>
      <c r="D73" s="46"/>
      <c r="E73" s="31"/>
    </row>
    <row r="74" spans="1:5" ht="11.25">
      <c r="A74" s="72"/>
      <c r="B74" s="17"/>
      <c r="C74" s="47"/>
      <c r="D74" s="47"/>
      <c r="E74" s="47"/>
    </row>
    <row r="75" ht="11.25">
      <c r="A75" s="26"/>
    </row>
    <row r="76" ht="11.25">
      <c r="A76" s="26"/>
    </row>
    <row r="77" ht="11.25">
      <c r="A77" s="26"/>
    </row>
    <row r="78" ht="11.25">
      <c r="A78" s="26"/>
    </row>
    <row r="79" ht="7.5" customHeight="1" thickBot="1">
      <c r="A79" s="26"/>
    </row>
    <row r="80" spans="1:5" ht="16.5" thickBot="1">
      <c r="A80" s="118" t="s">
        <v>156</v>
      </c>
      <c r="B80" s="119"/>
      <c r="C80" s="119"/>
      <c r="D80" s="120"/>
      <c r="E80" s="48"/>
    </row>
    <row r="81" ht="2.25" customHeight="1" thickBot="1">
      <c r="A81" s="26"/>
    </row>
    <row r="82" spans="1:4" ht="15.75" thickBot="1">
      <c r="A82" s="141" t="s">
        <v>73</v>
      </c>
      <c r="B82" s="142"/>
      <c r="C82" s="143"/>
      <c r="D82" s="93">
        <v>518281.72</v>
      </c>
    </row>
    <row r="83" spans="1:4" ht="5.25" customHeight="1">
      <c r="A83" s="130"/>
      <c r="B83" s="131"/>
      <c r="C83" s="132"/>
      <c r="D83" s="49"/>
    </row>
    <row r="84" spans="1:4" ht="14.25" customHeight="1" thickBot="1">
      <c r="A84" s="126" t="s">
        <v>79</v>
      </c>
      <c r="B84" s="127"/>
      <c r="C84" s="128"/>
      <c r="D84" s="49"/>
    </row>
    <row r="85" spans="1:4" ht="15.75" customHeight="1" thickBot="1">
      <c r="A85" s="144" t="s">
        <v>70</v>
      </c>
      <c r="B85" s="145"/>
      <c r="C85" s="28">
        <f>SUM(B86:B102)</f>
        <v>90279.99</v>
      </c>
      <c r="D85" s="49"/>
    </row>
    <row r="86" spans="1:4" ht="9.75" customHeight="1">
      <c r="A86" s="84" t="s">
        <v>42</v>
      </c>
      <c r="B86" s="18">
        <v>25639.34</v>
      </c>
      <c r="C86" s="50"/>
      <c r="D86" s="51"/>
    </row>
    <row r="87" spans="1:4" ht="9.75" customHeight="1">
      <c r="A87" s="85" t="s">
        <v>43</v>
      </c>
      <c r="B87" s="18">
        <v>8241.54</v>
      </c>
      <c r="C87" s="50"/>
      <c r="D87" s="51"/>
    </row>
    <row r="88" spans="1:4" ht="9.75" customHeight="1">
      <c r="A88" s="85" t="s">
        <v>44</v>
      </c>
      <c r="B88" s="18">
        <v>1361.9</v>
      </c>
      <c r="C88" s="50"/>
      <c r="D88" s="51"/>
    </row>
    <row r="89" spans="1:4" ht="9.75" customHeight="1">
      <c r="A89" s="85" t="s">
        <v>45</v>
      </c>
      <c r="B89" s="18">
        <v>4518.41</v>
      </c>
      <c r="C89" s="50"/>
      <c r="D89" s="51"/>
    </row>
    <row r="90" spans="1:4" ht="9.75" customHeight="1">
      <c r="A90" s="85" t="s">
        <v>120</v>
      </c>
      <c r="B90" s="18">
        <v>4000</v>
      </c>
      <c r="C90" s="50"/>
      <c r="D90" s="51"/>
    </row>
    <row r="91" spans="1:4" ht="9.75" customHeight="1">
      <c r="A91" s="85" t="s">
        <v>138</v>
      </c>
      <c r="B91" s="18">
        <v>175</v>
      </c>
      <c r="C91" s="50"/>
      <c r="D91" s="51"/>
    </row>
    <row r="92" spans="1:4" ht="9.75" customHeight="1">
      <c r="A92" s="85" t="s">
        <v>127</v>
      </c>
      <c r="B92" s="18">
        <v>140</v>
      </c>
      <c r="C92" s="50"/>
      <c r="D92" s="51"/>
    </row>
    <row r="93" spans="1:4" ht="9.75" customHeight="1">
      <c r="A93" s="85" t="s">
        <v>128</v>
      </c>
      <c r="B93" s="18">
        <v>715</v>
      </c>
      <c r="C93" s="50"/>
      <c r="D93" s="51"/>
    </row>
    <row r="94" spans="1:4" ht="9.75" customHeight="1">
      <c r="A94" s="85" t="s">
        <v>46</v>
      </c>
      <c r="B94" s="18">
        <v>1062.87</v>
      </c>
      <c r="C94" s="50"/>
      <c r="D94" s="51"/>
    </row>
    <row r="95" spans="1:4" ht="9.75" customHeight="1">
      <c r="A95" s="85" t="s">
        <v>47</v>
      </c>
      <c r="B95" s="18">
        <v>3971.26</v>
      </c>
      <c r="C95" s="50"/>
      <c r="D95" s="51"/>
    </row>
    <row r="96" spans="1:4" ht="9.75" customHeight="1">
      <c r="A96" s="85" t="s">
        <v>35</v>
      </c>
      <c r="B96" s="18">
        <v>2723.81</v>
      </c>
      <c r="C96" s="50"/>
      <c r="D96" s="51"/>
    </row>
    <row r="97" spans="1:4" ht="9.75" customHeight="1">
      <c r="A97" s="85" t="s">
        <v>36</v>
      </c>
      <c r="B97" s="18">
        <v>2062.5</v>
      </c>
      <c r="C97" s="50"/>
      <c r="D97" s="51"/>
    </row>
    <row r="98" spans="1:4" ht="9.75" customHeight="1">
      <c r="A98" s="85" t="s">
        <v>48</v>
      </c>
      <c r="B98" s="18">
        <v>2722.68</v>
      </c>
      <c r="C98" s="50"/>
      <c r="D98" s="51"/>
    </row>
    <row r="99" spans="1:4" ht="9.75" customHeight="1">
      <c r="A99" s="85" t="s">
        <v>130</v>
      </c>
      <c r="B99" s="18">
        <v>18.31</v>
      </c>
      <c r="C99" s="50"/>
      <c r="D99" s="51"/>
    </row>
    <row r="100" spans="1:4" ht="9.75" customHeight="1">
      <c r="A100" s="85" t="s">
        <v>49</v>
      </c>
      <c r="B100" s="18">
        <v>4208.04</v>
      </c>
      <c r="C100" s="50"/>
      <c r="D100" s="51"/>
    </row>
    <row r="101" spans="1:4" ht="9.75" customHeight="1">
      <c r="A101" s="85" t="s">
        <v>129</v>
      </c>
      <c r="B101" s="18">
        <v>300</v>
      </c>
      <c r="C101" s="50"/>
      <c r="D101" s="51"/>
    </row>
    <row r="102" spans="1:4" ht="9.75" customHeight="1" thickBot="1">
      <c r="A102" s="85" t="s">
        <v>50</v>
      </c>
      <c r="B102" s="18">
        <v>28419.33</v>
      </c>
      <c r="C102" s="50"/>
      <c r="D102" s="51"/>
    </row>
    <row r="103" spans="1:4" ht="9.75" customHeight="1" thickBot="1">
      <c r="A103" s="123" t="s">
        <v>51</v>
      </c>
      <c r="B103" s="124"/>
      <c r="C103" s="52">
        <f>SUM(B104:B108)</f>
        <v>12142.1</v>
      </c>
      <c r="D103" s="51"/>
    </row>
    <row r="104" spans="1:4" ht="9.75" customHeight="1">
      <c r="A104" s="73" t="s">
        <v>52</v>
      </c>
      <c r="B104" s="18">
        <v>1325.98</v>
      </c>
      <c r="C104" s="50"/>
      <c r="D104" s="51"/>
    </row>
    <row r="105" spans="1:4" ht="9.75" customHeight="1">
      <c r="A105" s="74" t="s">
        <v>53</v>
      </c>
      <c r="B105" s="18">
        <v>2935.96</v>
      </c>
      <c r="C105" s="50"/>
      <c r="D105" s="51"/>
    </row>
    <row r="106" spans="1:4" ht="9.75" customHeight="1">
      <c r="A106" s="74" t="s">
        <v>54</v>
      </c>
      <c r="B106" s="18">
        <v>872.68</v>
      </c>
      <c r="C106" s="50"/>
      <c r="D106" s="51"/>
    </row>
    <row r="107" spans="1:4" ht="9.75" customHeight="1">
      <c r="A107" s="74" t="s">
        <v>55</v>
      </c>
      <c r="B107" s="18">
        <v>1276.11</v>
      </c>
      <c r="C107" s="50"/>
      <c r="D107" s="51"/>
    </row>
    <row r="108" spans="1:4" ht="9.75" customHeight="1">
      <c r="A108" s="74" t="s">
        <v>56</v>
      </c>
      <c r="B108" s="18">
        <v>5731.37</v>
      </c>
      <c r="C108" s="50"/>
      <c r="D108" s="51"/>
    </row>
    <row r="109" spans="1:4" ht="9.75" customHeight="1" thickBot="1">
      <c r="A109" s="90" t="s">
        <v>104</v>
      </c>
      <c r="B109" s="87"/>
      <c r="C109" s="53"/>
      <c r="D109" s="51"/>
    </row>
    <row r="110" spans="1:4" ht="9.75" customHeight="1" thickBot="1">
      <c r="A110" s="95" t="s">
        <v>105</v>
      </c>
      <c r="B110" s="95"/>
      <c r="C110" s="52">
        <f>SUM(B111:B112)</f>
        <v>27590.48</v>
      </c>
      <c r="D110" s="51"/>
    </row>
    <row r="111" spans="1:4" ht="9.75" customHeight="1">
      <c r="A111" s="96" t="s">
        <v>139</v>
      </c>
      <c r="B111" s="94">
        <v>8000</v>
      </c>
      <c r="C111" s="53"/>
      <c r="D111" s="51"/>
    </row>
    <row r="112" spans="1:4" ht="9.75" customHeight="1">
      <c r="A112" s="96" t="s">
        <v>119</v>
      </c>
      <c r="B112" s="94">
        <v>19590.48</v>
      </c>
      <c r="C112" s="53"/>
      <c r="D112" s="51"/>
    </row>
    <row r="113" spans="1:4" ht="9.75" customHeight="1" thickBot="1">
      <c r="A113" s="90" t="s">
        <v>68</v>
      </c>
      <c r="B113" s="87"/>
      <c r="C113" s="53"/>
      <c r="D113" s="51"/>
    </row>
    <row r="114" spans="1:4" ht="9.75" customHeight="1" thickBot="1">
      <c r="A114" s="146" t="s">
        <v>110</v>
      </c>
      <c r="B114" s="147"/>
      <c r="C114" s="52">
        <f>SUM(B115:B121)</f>
        <v>43254.77</v>
      </c>
      <c r="D114" s="51"/>
    </row>
    <row r="115" spans="1:4" ht="9.75" customHeight="1">
      <c r="A115" s="84" t="s">
        <v>57</v>
      </c>
      <c r="B115" s="18">
        <v>11417.32</v>
      </c>
      <c r="C115" s="50"/>
      <c r="D115" s="51"/>
    </row>
    <row r="116" spans="1:4" ht="9.75" customHeight="1">
      <c r="A116" s="85" t="s">
        <v>47</v>
      </c>
      <c r="B116" s="18">
        <v>1387.2</v>
      </c>
      <c r="C116" s="50"/>
      <c r="D116" s="51"/>
    </row>
    <row r="117" spans="1:4" ht="9.75" customHeight="1">
      <c r="A117" s="85" t="s">
        <v>35</v>
      </c>
      <c r="B117" s="18">
        <v>951.46</v>
      </c>
      <c r="C117" s="50"/>
      <c r="D117" s="51"/>
    </row>
    <row r="118" spans="1:4" ht="9.75" customHeight="1">
      <c r="A118" s="85" t="s">
        <v>36</v>
      </c>
      <c r="B118" s="18">
        <v>968.75</v>
      </c>
      <c r="C118" s="50"/>
      <c r="D118" s="51"/>
    </row>
    <row r="119" spans="1:4" ht="9.75" customHeight="1">
      <c r="A119" s="85" t="s">
        <v>48</v>
      </c>
      <c r="B119" s="18">
        <v>951.08</v>
      </c>
      <c r="C119" s="50"/>
      <c r="D119" s="51"/>
    </row>
    <row r="120" spans="1:4" ht="9.75" customHeight="1">
      <c r="A120" s="86" t="s">
        <v>44</v>
      </c>
      <c r="B120" s="18">
        <v>475.73</v>
      </c>
      <c r="C120" s="50"/>
      <c r="D120" s="51"/>
    </row>
    <row r="121" spans="1:4" ht="9.75" customHeight="1" thickBot="1">
      <c r="A121" s="86" t="s">
        <v>58</v>
      </c>
      <c r="B121" s="18">
        <v>27103.23</v>
      </c>
      <c r="C121" s="50"/>
      <c r="D121" s="51"/>
    </row>
    <row r="122" spans="1:4" ht="9.75" customHeight="1" thickBot="1">
      <c r="A122" s="123" t="s">
        <v>59</v>
      </c>
      <c r="B122" s="124"/>
      <c r="C122" s="52">
        <f>SUM(B123:B128)</f>
        <v>40918.810000000005</v>
      </c>
      <c r="D122" s="51"/>
    </row>
    <row r="123" spans="1:4" ht="9.75" customHeight="1">
      <c r="A123" s="102" t="s">
        <v>57</v>
      </c>
      <c r="B123" s="100">
        <v>29172.76</v>
      </c>
      <c r="C123" s="50"/>
      <c r="D123" s="51"/>
    </row>
    <row r="124" spans="1:4" ht="9.75" customHeight="1">
      <c r="A124" s="103" t="s">
        <v>47</v>
      </c>
      <c r="B124" s="105">
        <v>3590.48</v>
      </c>
      <c r="C124" s="50"/>
      <c r="D124" s="51"/>
    </row>
    <row r="125" spans="1:4" ht="9.75" customHeight="1">
      <c r="A125" s="103" t="s">
        <v>35</v>
      </c>
      <c r="B125" s="105">
        <v>2462.59</v>
      </c>
      <c r="C125" s="50"/>
      <c r="D125" s="51"/>
    </row>
    <row r="126" spans="1:4" ht="9.75" customHeight="1">
      <c r="A126" s="103" t="s">
        <v>36</v>
      </c>
      <c r="B126" s="105">
        <v>2000</v>
      </c>
      <c r="C126" s="50"/>
      <c r="D126" s="51"/>
    </row>
    <row r="127" spans="1:4" ht="9.75" customHeight="1">
      <c r="A127" s="104" t="s">
        <v>34</v>
      </c>
      <c r="B127" s="105">
        <v>2461.66</v>
      </c>
      <c r="C127" s="50"/>
      <c r="D127" s="51"/>
    </row>
    <row r="128" spans="1:4" ht="9.75" customHeight="1" thickBot="1">
      <c r="A128" s="103" t="s">
        <v>44</v>
      </c>
      <c r="B128" s="106">
        <v>1231.32</v>
      </c>
      <c r="C128" s="50"/>
      <c r="D128" s="51"/>
    </row>
    <row r="129" spans="1:4" ht="9.75" customHeight="1" thickBot="1">
      <c r="A129" s="125" t="s">
        <v>60</v>
      </c>
      <c r="B129" s="124"/>
      <c r="C129" s="52">
        <f>SUM(B130:B131)</f>
        <v>160659.5</v>
      </c>
      <c r="D129" s="51"/>
    </row>
    <row r="130" spans="1:4" ht="9.75" customHeight="1">
      <c r="A130" s="88" t="s">
        <v>61</v>
      </c>
      <c r="B130" s="19">
        <v>158609.5</v>
      </c>
      <c r="C130" s="50"/>
      <c r="D130" s="51"/>
    </row>
    <row r="131" spans="1:4" ht="10.5" customHeight="1" thickBot="1">
      <c r="A131" s="89" t="s">
        <v>80</v>
      </c>
      <c r="B131" s="20">
        <v>2050</v>
      </c>
      <c r="C131" s="50"/>
      <c r="D131" s="51"/>
    </row>
    <row r="132" spans="1:4" ht="9.75" customHeight="1" thickBot="1">
      <c r="A132" s="123" t="s">
        <v>62</v>
      </c>
      <c r="B132" s="124"/>
      <c r="C132" s="52">
        <f>SUM(B133:B134)</f>
        <v>1019.35</v>
      </c>
      <c r="D132" s="51"/>
    </row>
    <row r="133" spans="1:4" ht="9.75" customHeight="1">
      <c r="A133" s="97" t="s">
        <v>120</v>
      </c>
      <c r="B133" s="18">
        <v>300</v>
      </c>
      <c r="C133" s="50"/>
      <c r="D133" s="51"/>
    </row>
    <row r="134" spans="1:4" ht="9.75" customHeight="1" thickBot="1">
      <c r="A134" s="84" t="s">
        <v>46</v>
      </c>
      <c r="B134" s="18">
        <v>719.35</v>
      </c>
      <c r="C134" s="50"/>
      <c r="D134" s="51"/>
    </row>
    <row r="135" spans="1:4" ht="9.75" customHeight="1" thickBot="1">
      <c r="A135" s="123" t="s">
        <v>106</v>
      </c>
      <c r="B135" s="129"/>
      <c r="C135" s="52">
        <f>SUM(B136:B137)</f>
        <v>12044.46</v>
      </c>
      <c r="D135" s="51"/>
    </row>
    <row r="136" spans="1:4" ht="9.75" customHeight="1">
      <c r="A136" s="99" t="s">
        <v>107</v>
      </c>
      <c r="B136" s="100">
        <v>3044.46</v>
      </c>
      <c r="C136" s="98"/>
      <c r="D136" s="51"/>
    </row>
    <row r="137" spans="1:4" ht="9.75" customHeight="1" thickBot="1">
      <c r="A137" s="103" t="s">
        <v>140</v>
      </c>
      <c r="B137" s="106">
        <v>9000</v>
      </c>
      <c r="C137" s="98"/>
      <c r="D137" s="51"/>
    </row>
    <row r="138" spans="1:4" ht="9.75" customHeight="1" thickBot="1">
      <c r="A138" s="136" t="s">
        <v>141</v>
      </c>
      <c r="B138" s="137"/>
      <c r="C138" s="52">
        <f>SUM(B139:B144)</f>
        <v>26534.98</v>
      </c>
      <c r="D138" s="51"/>
    </row>
    <row r="139" spans="1:4" ht="9.75" customHeight="1">
      <c r="A139" s="103" t="s">
        <v>142</v>
      </c>
      <c r="B139" s="100">
        <v>2940</v>
      </c>
      <c r="C139" s="98"/>
      <c r="D139" s="51"/>
    </row>
    <row r="140" spans="1:4" ht="9.75" customHeight="1">
      <c r="A140" s="103" t="s">
        <v>143</v>
      </c>
      <c r="B140" s="105">
        <v>114.25</v>
      </c>
      <c r="C140" s="98"/>
      <c r="D140" s="51"/>
    </row>
    <row r="141" spans="1:4" ht="9.75" customHeight="1">
      <c r="A141" s="103" t="s">
        <v>144</v>
      </c>
      <c r="B141" s="105">
        <v>12129.24</v>
      </c>
      <c r="C141" s="98"/>
      <c r="D141" s="51"/>
    </row>
    <row r="142" spans="1:4" ht="9.75" customHeight="1">
      <c r="A142" s="103" t="s">
        <v>145</v>
      </c>
      <c r="B142" s="105">
        <v>3941.7</v>
      </c>
      <c r="C142" s="98"/>
      <c r="D142" s="51"/>
    </row>
    <row r="143" spans="1:4" ht="9.75" customHeight="1">
      <c r="A143" s="104" t="s">
        <v>146</v>
      </c>
      <c r="B143" s="105">
        <v>5105.45</v>
      </c>
      <c r="C143" s="98"/>
      <c r="D143" s="51"/>
    </row>
    <row r="144" spans="1:4" ht="9.75" customHeight="1" thickBot="1">
      <c r="A144" s="104" t="s">
        <v>147</v>
      </c>
      <c r="B144" s="106">
        <v>2304.34</v>
      </c>
      <c r="C144" s="98"/>
      <c r="D144" s="51"/>
    </row>
    <row r="145" spans="1:4" ht="9.75" customHeight="1" thickBot="1">
      <c r="A145" s="114" t="s">
        <v>63</v>
      </c>
      <c r="B145" s="115"/>
      <c r="C145" s="101">
        <f>SUM(B146:B158)</f>
        <v>50545.55999999999</v>
      </c>
      <c r="D145" s="51"/>
    </row>
    <row r="146" spans="1:4" ht="9.75" customHeight="1">
      <c r="A146" s="84" t="s">
        <v>64</v>
      </c>
      <c r="B146" s="18">
        <v>8514.52</v>
      </c>
      <c r="C146" s="50"/>
      <c r="D146" s="51"/>
    </row>
    <row r="147" spans="1:4" ht="9.75" customHeight="1">
      <c r="A147" s="84" t="s">
        <v>148</v>
      </c>
      <c r="B147" s="18">
        <v>453.81</v>
      </c>
      <c r="C147" s="50"/>
      <c r="D147" s="51"/>
    </row>
    <row r="148" spans="1:4" ht="9.75" customHeight="1">
      <c r="A148" s="85" t="s">
        <v>10</v>
      </c>
      <c r="B148" s="18">
        <v>1365.76</v>
      </c>
      <c r="C148" s="50"/>
      <c r="D148" s="51"/>
    </row>
    <row r="149" spans="1:4" ht="9.75" customHeight="1">
      <c r="A149" s="85" t="s">
        <v>65</v>
      </c>
      <c r="B149" s="18">
        <v>1287</v>
      </c>
      <c r="C149" s="50"/>
      <c r="D149" s="51"/>
    </row>
    <row r="150" spans="1:4" ht="9.75" customHeight="1">
      <c r="A150" s="85" t="s">
        <v>131</v>
      </c>
      <c r="B150" s="18">
        <v>1059.94</v>
      </c>
      <c r="C150" s="50"/>
      <c r="D150" s="51"/>
    </row>
    <row r="151" spans="1:4" ht="9.75" customHeight="1">
      <c r="A151" s="85" t="s">
        <v>66</v>
      </c>
      <c r="B151" s="18">
        <v>262.79</v>
      </c>
      <c r="C151" s="50"/>
      <c r="D151" s="51"/>
    </row>
    <row r="152" spans="1:4" ht="9.75" customHeight="1">
      <c r="A152" s="85" t="s">
        <v>124</v>
      </c>
      <c r="B152" s="18">
        <v>10365.63</v>
      </c>
      <c r="C152" s="50"/>
      <c r="D152" s="51"/>
    </row>
    <row r="153" spans="1:4" ht="9.75" customHeight="1">
      <c r="A153" s="85" t="s">
        <v>67</v>
      </c>
      <c r="B153" s="18">
        <v>2790</v>
      </c>
      <c r="C153" s="50"/>
      <c r="D153" s="51"/>
    </row>
    <row r="154" spans="1:4" ht="9.75" customHeight="1">
      <c r="A154" s="85" t="s">
        <v>149</v>
      </c>
      <c r="B154" s="18">
        <v>684</v>
      </c>
      <c r="C154" s="50"/>
      <c r="D154" s="51"/>
    </row>
    <row r="155" spans="1:4" ht="9.75" customHeight="1">
      <c r="A155" s="85" t="s">
        <v>150</v>
      </c>
      <c r="B155" s="18">
        <v>947.64</v>
      </c>
      <c r="C155" s="50"/>
      <c r="D155" s="51"/>
    </row>
    <row r="156" spans="1:4" ht="9.75" customHeight="1">
      <c r="A156" s="85" t="s">
        <v>8</v>
      </c>
      <c r="B156" s="18">
        <v>15956.75</v>
      </c>
      <c r="C156" s="50"/>
      <c r="D156" s="51"/>
    </row>
    <row r="157" spans="1:4" ht="9.75" customHeight="1">
      <c r="A157" s="85" t="s">
        <v>151</v>
      </c>
      <c r="B157" s="18">
        <v>340.59</v>
      </c>
      <c r="C157" s="50"/>
      <c r="D157" s="51"/>
    </row>
    <row r="158" spans="1:4" ht="9.75" customHeight="1" thickBot="1">
      <c r="A158" s="85" t="s">
        <v>152</v>
      </c>
      <c r="B158" s="18">
        <v>6517.13</v>
      </c>
      <c r="C158" s="50"/>
      <c r="D158" s="51"/>
    </row>
    <row r="159" spans="1:4" ht="9.75" customHeight="1" thickBot="1">
      <c r="A159" s="123" t="s">
        <v>69</v>
      </c>
      <c r="B159" s="124"/>
      <c r="C159" s="52">
        <f>SUM(B160:B165)</f>
        <v>9025.55</v>
      </c>
      <c r="D159" s="51"/>
    </row>
    <row r="160" spans="1:4" ht="9.75" customHeight="1">
      <c r="A160" s="84" t="s">
        <v>121</v>
      </c>
      <c r="B160" s="18">
        <v>3485.99</v>
      </c>
      <c r="C160" s="50"/>
      <c r="D160" s="51"/>
    </row>
    <row r="161" spans="1:4" ht="9.75" customHeight="1">
      <c r="A161" s="84" t="s">
        <v>153</v>
      </c>
      <c r="B161" s="18">
        <v>505.97</v>
      </c>
      <c r="C161" s="50"/>
      <c r="D161" s="51"/>
    </row>
    <row r="162" spans="1:4" ht="9.75" customHeight="1">
      <c r="A162" s="84" t="s">
        <v>132</v>
      </c>
      <c r="B162" s="18">
        <v>2612.78</v>
      </c>
      <c r="C162" s="50"/>
      <c r="D162" s="51"/>
    </row>
    <row r="163" spans="1:4" ht="9.75" customHeight="1">
      <c r="A163" s="84" t="s">
        <v>154</v>
      </c>
      <c r="B163" s="18">
        <v>435.37</v>
      </c>
      <c r="C163" s="50"/>
      <c r="D163" s="51"/>
    </row>
    <row r="164" spans="1:4" ht="9.75" customHeight="1">
      <c r="A164" s="84" t="s">
        <v>155</v>
      </c>
      <c r="B164" s="18">
        <v>626.54</v>
      </c>
      <c r="C164" s="50"/>
      <c r="D164" s="51"/>
    </row>
    <row r="165" spans="1:4" ht="9.75" customHeight="1" thickBot="1">
      <c r="A165" s="85" t="s">
        <v>125</v>
      </c>
      <c r="B165" s="18">
        <v>1358.9</v>
      </c>
      <c r="C165" s="50"/>
      <c r="D165" s="51"/>
    </row>
    <row r="166" spans="1:4" ht="15.75" customHeight="1" thickBot="1">
      <c r="A166" s="111" t="s">
        <v>71</v>
      </c>
      <c r="B166" s="112"/>
      <c r="C166" s="113"/>
      <c r="D166" s="54">
        <f>SUM(C85:C165)</f>
        <v>474015.55</v>
      </c>
    </row>
    <row r="167" spans="1:4" ht="15" customHeight="1" thickBot="1">
      <c r="A167" s="133" t="s">
        <v>72</v>
      </c>
      <c r="B167" s="134"/>
      <c r="C167" s="135"/>
      <c r="D167" s="55">
        <f>D82-D166</f>
        <v>44266.169999999984</v>
      </c>
    </row>
    <row r="168" ht="11.25">
      <c r="A168" s="26"/>
    </row>
    <row r="169" ht="12" thickBot="1">
      <c r="A169" s="26"/>
    </row>
    <row r="170" spans="1:8" ht="12.75" thickBot="1">
      <c r="A170" s="75"/>
      <c r="B170" s="21"/>
      <c r="C170" s="21"/>
      <c r="D170" s="21"/>
      <c r="E170" s="21"/>
      <c r="F170" s="21"/>
      <c r="G170" s="21"/>
      <c r="H170" s="56"/>
    </row>
    <row r="171" spans="1:8" ht="12">
      <c r="A171" s="75"/>
      <c r="B171" s="21"/>
      <c r="C171" s="21"/>
      <c r="D171" s="21"/>
      <c r="E171" s="21"/>
      <c r="F171" s="21"/>
      <c r="G171" s="21"/>
      <c r="H171" s="56"/>
    </row>
    <row r="172" spans="1:8" ht="12">
      <c r="A172" s="76"/>
      <c r="B172" s="22"/>
      <c r="C172" s="22"/>
      <c r="D172" s="22"/>
      <c r="E172" s="22"/>
      <c r="F172" s="22"/>
      <c r="G172" s="22"/>
      <c r="H172" s="57"/>
    </row>
    <row r="173" spans="1:8" ht="12">
      <c r="A173" s="76"/>
      <c r="B173" s="22"/>
      <c r="C173" s="22"/>
      <c r="D173" s="22"/>
      <c r="E173" s="22"/>
      <c r="F173" s="22"/>
      <c r="G173" s="22"/>
      <c r="H173" s="57"/>
    </row>
    <row r="174" spans="1:8" ht="12">
      <c r="A174" s="76"/>
      <c r="B174" s="109" t="s">
        <v>157</v>
      </c>
      <c r="C174" s="109"/>
      <c r="D174" s="109"/>
      <c r="E174" s="109"/>
      <c r="F174" s="109"/>
      <c r="G174" s="109"/>
      <c r="H174" s="110"/>
    </row>
    <row r="175" spans="1:8" ht="12.75" thickBot="1">
      <c r="A175" s="77"/>
      <c r="B175" s="23"/>
      <c r="C175" s="23"/>
      <c r="D175" s="23"/>
      <c r="E175" s="23"/>
      <c r="F175" s="23"/>
      <c r="G175" s="23"/>
      <c r="H175" s="58"/>
    </row>
    <row r="176" spans="1:8" ht="83.25" customHeight="1" thickBot="1">
      <c r="A176" s="78" t="s">
        <v>81</v>
      </c>
      <c r="B176" s="24" t="s">
        <v>82</v>
      </c>
      <c r="C176" s="107" t="s">
        <v>83</v>
      </c>
      <c r="D176" s="108"/>
      <c r="E176" s="116" t="s">
        <v>111</v>
      </c>
      <c r="F176" s="117"/>
      <c r="G176" s="107" t="s">
        <v>84</v>
      </c>
      <c r="H176" s="108"/>
    </row>
    <row r="177" spans="1:8" ht="12.75" thickBot="1">
      <c r="A177" s="152"/>
      <c r="B177" s="153" t="s">
        <v>85</v>
      </c>
      <c r="C177" s="154" t="s">
        <v>86</v>
      </c>
      <c r="D177" s="155" t="s">
        <v>87</v>
      </c>
      <c r="E177" s="154" t="s">
        <v>86</v>
      </c>
      <c r="F177" s="155" t="s">
        <v>87</v>
      </c>
      <c r="G177" s="154" t="s">
        <v>86</v>
      </c>
      <c r="H177" s="156" t="s">
        <v>87</v>
      </c>
    </row>
    <row r="178" spans="1:8" ht="11.25">
      <c r="A178" s="162" t="s">
        <v>88</v>
      </c>
      <c r="B178" s="163">
        <v>4549.2</v>
      </c>
      <c r="C178" s="164"/>
      <c r="D178" s="165">
        <f aca="true" t="shared" si="0" ref="D178:D185">B178*C178</f>
        <v>0</v>
      </c>
      <c r="E178" s="166">
        <v>1</v>
      </c>
      <c r="F178" s="167">
        <f>E178*B178</f>
        <v>4549.2</v>
      </c>
      <c r="G178" s="168"/>
      <c r="H178" s="169">
        <f aca="true" t="shared" si="1" ref="H178:H187">G178*B178</f>
        <v>0</v>
      </c>
    </row>
    <row r="179" spans="1:8" ht="11.25">
      <c r="A179" s="170" t="s">
        <v>100</v>
      </c>
      <c r="B179" s="158">
        <v>2800</v>
      </c>
      <c r="C179" s="159"/>
      <c r="D179" s="160">
        <f t="shared" si="0"/>
        <v>0</v>
      </c>
      <c r="E179" s="161"/>
      <c r="F179" s="150">
        <f aca="true" t="shared" si="2" ref="F179:F192">E179*B179</f>
        <v>0</v>
      </c>
      <c r="G179" s="83">
        <v>1</v>
      </c>
      <c r="H179" s="149">
        <f t="shared" si="1"/>
        <v>2800</v>
      </c>
    </row>
    <row r="180" spans="1:8" ht="11.25">
      <c r="A180" s="170" t="s">
        <v>158</v>
      </c>
      <c r="B180" s="158">
        <v>378.42</v>
      </c>
      <c r="C180" s="159"/>
      <c r="D180" s="160">
        <f t="shared" si="0"/>
        <v>0</v>
      </c>
      <c r="E180" s="161">
        <v>1</v>
      </c>
      <c r="F180" s="150">
        <f t="shared" si="2"/>
        <v>378.42</v>
      </c>
      <c r="G180" s="83"/>
      <c r="H180" s="149"/>
    </row>
    <row r="181" spans="1:8" ht="11.25">
      <c r="A181" s="170" t="s">
        <v>159</v>
      </c>
      <c r="B181" s="158">
        <v>955.6</v>
      </c>
      <c r="C181" s="159">
        <v>1</v>
      </c>
      <c r="D181" s="160">
        <f t="shared" si="0"/>
        <v>955.6</v>
      </c>
      <c r="E181" s="161"/>
      <c r="F181" s="150"/>
      <c r="G181" s="83"/>
      <c r="H181" s="149"/>
    </row>
    <row r="182" spans="1:8" ht="11.25">
      <c r="A182" s="170" t="s">
        <v>89</v>
      </c>
      <c r="B182" s="158">
        <v>7809.48</v>
      </c>
      <c r="C182" s="159">
        <v>0.33</v>
      </c>
      <c r="D182" s="160">
        <f t="shared" si="0"/>
        <v>2577.1284</v>
      </c>
      <c r="E182" s="161">
        <v>0.3</v>
      </c>
      <c r="F182" s="150">
        <f aca="true" t="shared" si="3" ref="F182:F187">E182*B182</f>
        <v>2342.8439999999996</v>
      </c>
      <c r="G182" s="83">
        <v>0.37</v>
      </c>
      <c r="H182" s="149">
        <f t="shared" si="1"/>
        <v>2889.5076</v>
      </c>
    </row>
    <row r="183" spans="1:8" ht="11.25">
      <c r="A183" s="170" t="s">
        <v>126</v>
      </c>
      <c r="B183" s="158">
        <v>4312.36</v>
      </c>
      <c r="C183" s="159">
        <v>1</v>
      </c>
      <c r="D183" s="160">
        <f t="shared" si="0"/>
        <v>4312.36</v>
      </c>
      <c r="E183" s="161"/>
      <c r="F183" s="150">
        <f t="shared" si="3"/>
        <v>0</v>
      </c>
      <c r="G183" s="83"/>
      <c r="H183" s="149">
        <f t="shared" si="1"/>
        <v>0</v>
      </c>
    </row>
    <row r="184" spans="1:8" ht="11.25">
      <c r="A184" s="170" t="s">
        <v>90</v>
      </c>
      <c r="B184" s="158">
        <v>6400</v>
      </c>
      <c r="C184" s="159">
        <v>0.33</v>
      </c>
      <c r="D184" s="160">
        <f t="shared" si="0"/>
        <v>2112</v>
      </c>
      <c r="E184" s="161">
        <v>0.33</v>
      </c>
      <c r="F184" s="150">
        <f t="shared" si="3"/>
        <v>2112</v>
      </c>
      <c r="G184" s="83">
        <v>0.34</v>
      </c>
      <c r="H184" s="149">
        <f t="shared" si="1"/>
        <v>2176</v>
      </c>
    </row>
    <row r="185" spans="1:8" ht="11.25">
      <c r="A185" s="170" t="s">
        <v>91</v>
      </c>
      <c r="B185" s="158">
        <v>4532.16</v>
      </c>
      <c r="C185" s="159">
        <v>0.3</v>
      </c>
      <c r="D185" s="160">
        <f t="shared" si="0"/>
        <v>1359.648</v>
      </c>
      <c r="E185" s="161">
        <v>0.4</v>
      </c>
      <c r="F185" s="150">
        <f t="shared" si="3"/>
        <v>1812.864</v>
      </c>
      <c r="G185" s="83">
        <v>0.3</v>
      </c>
      <c r="H185" s="149">
        <f t="shared" si="1"/>
        <v>1359.648</v>
      </c>
    </row>
    <row r="186" spans="1:8" ht="11.25">
      <c r="A186" s="170" t="s">
        <v>92</v>
      </c>
      <c r="B186" s="158">
        <v>4896</v>
      </c>
      <c r="C186" s="159"/>
      <c r="D186" s="160"/>
      <c r="E186" s="161"/>
      <c r="F186" s="150">
        <f t="shared" si="3"/>
        <v>0</v>
      </c>
      <c r="G186" s="83">
        <v>1</v>
      </c>
      <c r="H186" s="149">
        <f t="shared" si="1"/>
        <v>4896</v>
      </c>
    </row>
    <row r="187" spans="1:8" ht="11.25">
      <c r="A187" s="170" t="s">
        <v>160</v>
      </c>
      <c r="B187" s="158">
        <v>3200</v>
      </c>
      <c r="C187" s="159"/>
      <c r="D187" s="160"/>
      <c r="E187" s="161"/>
      <c r="F187" s="150">
        <f t="shared" si="3"/>
        <v>0</v>
      </c>
      <c r="G187" s="83">
        <v>1</v>
      </c>
      <c r="H187" s="149">
        <f t="shared" si="1"/>
        <v>3200</v>
      </c>
    </row>
    <row r="188" spans="1:8" ht="11.25">
      <c r="A188" s="170" t="s">
        <v>98</v>
      </c>
      <c r="B188" s="158">
        <v>6555.41</v>
      </c>
      <c r="C188" s="159">
        <v>1</v>
      </c>
      <c r="D188" s="160">
        <f>B188*C188</f>
        <v>6555.41</v>
      </c>
      <c r="E188" s="161"/>
      <c r="F188" s="150">
        <f t="shared" si="2"/>
        <v>0</v>
      </c>
      <c r="G188" s="83"/>
      <c r="H188" s="149"/>
    </row>
    <row r="189" spans="1:8" ht="11.25">
      <c r="A189" s="170" t="s">
        <v>101</v>
      </c>
      <c r="B189" s="158">
        <v>4800</v>
      </c>
      <c r="C189" s="159"/>
      <c r="D189" s="160"/>
      <c r="E189" s="161"/>
      <c r="F189" s="150">
        <f t="shared" si="2"/>
        <v>0</v>
      </c>
      <c r="G189" s="83">
        <v>1</v>
      </c>
      <c r="H189" s="149">
        <f>G189*B189</f>
        <v>4800</v>
      </c>
    </row>
    <row r="190" spans="1:8" ht="11.25">
      <c r="A190" s="170" t="s">
        <v>133</v>
      </c>
      <c r="B190" s="158">
        <v>5287.44</v>
      </c>
      <c r="C190" s="159">
        <v>1</v>
      </c>
      <c r="D190" s="160">
        <f>B190*C190</f>
        <v>5287.44</v>
      </c>
      <c r="E190" s="161"/>
      <c r="F190" s="150">
        <f t="shared" si="2"/>
        <v>0</v>
      </c>
      <c r="G190" s="83"/>
      <c r="H190" s="149">
        <f>G190*B190</f>
        <v>0</v>
      </c>
    </row>
    <row r="191" spans="1:8" ht="11.25">
      <c r="A191" s="170" t="s">
        <v>93</v>
      </c>
      <c r="B191" s="158">
        <v>8642.57</v>
      </c>
      <c r="C191" s="159">
        <v>1</v>
      </c>
      <c r="D191" s="160">
        <f>B191*C191</f>
        <v>8642.57</v>
      </c>
      <c r="E191" s="161"/>
      <c r="F191" s="150">
        <f t="shared" si="2"/>
        <v>0</v>
      </c>
      <c r="G191" s="83"/>
      <c r="H191" s="149">
        <f>G191*B191</f>
        <v>0</v>
      </c>
    </row>
    <row r="192" spans="1:8" ht="11.25">
      <c r="A192" s="170" t="s">
        <v>99</v>
      </c>
      <c r="B192" s="158">
        <v>4800</v>
      </c>
      <c r="C192" s="159"/>
      <c r="D192" s="160"/>
      <c r="E192" s="161"/>
      <c r="F192" s="150">
        <f t="shared" si="2"/>
        <v>0</v>
      </c>
      <c r="G192" s="83">
        <v>1</v>
      </c>
      <c r="H192" s="149">
        <f>G192*B192</f>
        <v>4800</v>
      </c>
    </row>
    <row r="193" spans="1:8" ht="11.25">
      <c r="A193" s="170" t="s">
        <v>161</v>
      </c>
      <c r="B193" s="158">
        <v>4552.32</v>
      </c>
      <c r="C193" s="159">
        <v>0.4</v>
      </c>
      <c r="D193" s="160">
        <f>B193*C193</f>
        <v>1820.9279999999999</v>
      </c>
      <c r="E193" s="161">
        <v>0.1</v>
      </c>
      <c r="F193" s="150">
        <f>E193*B193</f>
        <v>455.23199999999997</v>
      </c>
      <c r="G193" s="83">
        <v>0.5</v>
      </c>
      <c r="H193" s="149">
        <f>G193*B193</f>
        <v>2276.16</v>
      </c>
    </row>
    <row r="194" spans="1:8" ht="12" thickBot="1">
      <c r="A194" s="181" t="s">
        <v>162</v>
      </c>
      <c r="B194" s="171"/>
      <c r="C194" s="171"/>
      <c r="D194" s="171"/>
      <c r="E194" s="171"/>
      <c r="F194" s="171"/>
      <c r="G194" s="171"/>
      <c r="H194" s="172">
        <v>158609.5</v>
      </c>
    </row>
    <row r="195" spans="1:9" ht="12.75" thickBot="1">
      <c r="A195" s="157"/>
      <c r="B195" s="173">
        <f>SUM(B178:B193)</f>
        <v>74470.96000000002</v>
      </c>
      <c r="C195" s="174"/>
      <c r="D195" s="173">
        <f>SUM(D178:D193)</f>
        <v>33623.08439999999</v>
      </c>
      <c r="E195" s="148"/>
      <c r="F195" s="148">
        <f>SUM(F178:F193)</f>
        <v>11650.56</v>
      </c>
      <c r="G195" s="148"/>
      <c r="H195" s="151">
        <f>SUM(H178:H194)</f>
        <v>187806.8156</v>
      </c>
      <c r="I195" s="26"/>
    </row>
    <row r="196" spans="1:8" ht="12.75" thickBot="1">
      <c r="A196" s="79" t="s">
        <v>94</v>
      </c>
      <c r="B196" s="81"/>
      <c r="C196" s="175"/>
      <c r="D196" s="177">
        <f>D195*33%</f>
        <v>11095.617851999998</v>
      </c>
      <c r="E196" s="179"/>
      <c r="F196" s="177">
        <f>F195*33%</f>
        <v>3844.6848</v>
      </c>
      <c r="G196" s="179"/>
      <c r="H196" s="177">
        <f>H195*33%</f>
        <v>61976.249148</v>
      </c>
    </row>
    <row r="197" spans="1:8" ht="12.75" thickBot="1">
      <c r="A197" s="80" t="s">
        <v>78</v>
      </c>
      <c r="B197" s="82"/>
      <c r="C197" s="176"/>
      <c r="D197" s="178">
        <f>SUM(D195:D196)</f>
        <v>44718.70225199999</v>
      </c>
      <c r="E197" s="180"/>
      <c r="F197" s="178">
        <f>SUM(F195:F196)</f>
        <v>15495.2448</v>
      </c>
      <c r="G197" s="180"/>
      <c r="H197" s="178">
        <f>SUM(H195:H196)</f>
        <v>249783.064748</v>
      </c>
    </row>
    <row r="198" spans="1:8" ht="12">
      <c r="A198" s="59"/>
      <c r="B198" s="25"/>
      <c r="C198" s="59"/>
      <c r="D198" s="59"/>
      <c r="E198" s="59"/>
      <c r="F198" s="59"/>
      <c r="G198" s="59"/>
      <c r="H198" s="59"/>
    </row>
    <row r="199" spans="1:8" ht="12">
      <c r="A199" s="59"/>
      <c r="B199" s="25"/>
      <c r="C199" s="59"/>
      <c r="D199" s="59"/>
      <c r="E199" s="59"/>
      <c r="F199" s="59"/>
      <c r="G199" s="59"/>
      <c r="H199" s="59"/>
    </row>
    <row r="200" ht="11.25">
      <c r="A200" s="26"/>
    </row>
  </sheetData>
  <sheetProtection/>
  <mergeCells count="22">
    <mergeCell ref="A135:B135"/>
    <mergeCell ref="A83:C83"/>
    <mergeCell ref="A167:C167"/>
    <mergeCell ref="A159:B159"/>
    <mergeCell ref="A138:B138"/>
    <mergeCell ref="A5:E5"/>
    <mergeCell ref="A82:C82"/>
    <mergeCell ref="A85:B85"/>
    <mergeCell ref="A103:B103"/>
    <mergeCell ref="A114:B114"/>
    <mergeCell ref="A80:D80"/>
    <mergeCell ref="C7:E7"/>
    <mergeCell ref="A122:B122"/>
    <mergeCell ref="A129:B129"/>
    <mergeCell ref="A84:C84"/>
    <mergeCell ref="A132:B132"/>
    <mergeCell ref="G176:H176"/>
    <mergeCell ref="B174:H174"/>
    <mergeCell ref="C176:D176"/>
    <mergeCell ref="A166:C166"/>
    <mergeCell ref="A145:B145"/>
    <mergeCell ref="E176:F17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Johanna</cp:lastModifiedBy>
  <cp:lastPrinted>2013-04-15T19:27:29Z</cp:lastPrinted>
  <dcterms:created xsi:type="dcterms:W3CDTF">2013-04-13T18:49:45Z</dcterms:created>
  <dcterms:modified xsi:type="dcterms:W3CDTF">2018-02-27T22:45:17Z</dcterms:modified>
  <cp:category/>
  <cp:version/>
  <cp:contentType/>
  <cp:contentStatus/>
</cp:coreProperties>
</file>