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400" windowHeight="7815" activeTab="0"/>
  </bookViews>
  <sheets>
    <sheet name="BALANCE 2015" sheetId="1" r:id="rId1"/>
  </sheets>
  <definedNames>
    <definedName name="_xlnm.Print_Area" localSheetId="0">'BALANCE 2015'!$CT$18</definedName>
  </definedNames>
  <calcPr fullCalcOnLoad="1"/>
</workbook>
</file>

<file path=xl/sharedStrings.xml><?xml version="1.0" encoding="utf-8"?>
<sst xmlns="http://schemas.openxmlformats.org/spreadsheetml/2006/main" count="162" uniqueCount="141">
  <si>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</si>
  <si>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</si>
  <si>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</si>
  <si>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</si>
  <si>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</si>
  <si>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</si>
  <si>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</si>
  <si>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</si>
  <si>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PAGOS ANTICIPADOS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</si>
  <si>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</si>
  <si>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</si>
  <si>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</si>
  <si>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</si>
  <si>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</si>
  <si>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</si>
  <si>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</si>
  <si>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</si>
  <si>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</si>
  <si>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</si>
  <si>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</si>
  <si>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</si>
  <si>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</si>
  <si>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</si>
  <si>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</si>
  <si>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</si>
  <si>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</si>
  <si>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</si>
  <si>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</si>
  <si>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</si>
  <si>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</si>
  <si>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</si>
  <si>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</si>
  <si>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</si>
  <si>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RETENCIONES A EMPLEADOS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</si>
  <si>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</si>
  <si>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</si>
  <si>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</si>
  <si>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</si>
  <si>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</si>
  <si>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</si>
  <si>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</si>
  <si>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</si>
  <si>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</si>
  <si>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</si>
  <si>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</si>
  <si>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</si>
  <si>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</si>
  <si>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</si>
  <si>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</si>
  <si>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</si>
  <si>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</si>
  <si>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</si>
  <si>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</si>
  <si>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</si>
  <si>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</si>
  <si>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</si>
  <si>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</si>
  <si>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</si>
  <si>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</si>
  <si>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</si>
  <si>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</si>
  <si>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</si>
  <si>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</si>
  <si>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</si>
  <si>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</si>
  <si>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</si>
  <si>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</si>
  <si>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</si>
  <si>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</si>
  <si>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</si>
  <si>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</si>
  <si>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</si>
  <si>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</si>
  <si>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</si>
  <si>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</si>
  <si>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</si>
  <si>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</si>
  <si>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 xml:space="preserve">EJERCICIO CORRIENTE                </t>
  </si>
  <si>
    <t>CUENTAS</t>
  </si>
  <si>
    <t>PARCIALES</t>
  </si>
  <si>
    <t>TOTALES</t>
  </si>
  <si>
    <t>GASTOS</t>
  </si>
  <si>
    <t>CAPACITACIÓN A PROFESORES</t>
  </si>
  <si>
    <t xml:space="preserve">APELLIDOS Y NOMBRES  </t>
  </si>
  <si>
    <t>SUELDOS ANUALES</t>
  </si>
  <si>
    <t>ADMINISTRACIÓN</t>
  </si>
  <si>
    <t>DOCENCIA T/C</t>
  </si>
  <si>
    <t xml:space="preserve"> </t>
  </si>
  <si>
    <t xml:space="preserve">% </t>
  </si>
  <si>
    <t>VALOR</t>
  </si>
  <si>
    <t>BETANCOURT PINDO LUIS ALFREDO</t>
  </si>
  <si>
    <t>CHOEZ PIBAQUE EDISON ISIDRO</t>
  </si>
  <si>
    <t>GUTIERREZ CASSAGNE SONNIA ARACELLY</t>
  </si>
  <si>
    <t>MALDONADO DE LA CRUZ WALTER JAVIER</t>
  </si>
  <si>
    <t>MARQUES FIRMINO ANTONIO</t>
  </si>
  <si>
    <t>MARQUES GUTIERREZ ANTONIO MANUEL</t>
  </si>
  <si>
    <t>MARQUES GUTIERREZ CARLOS ALBERTO</t>
  </si>
  <si>
    <t>MARQUES GUTIERREZ MARIELISA</t>
  </si>
  <si>
    <t>PESANTES BORJA JANETH</t>
  </si>
  <si>
    <t>SALAZAR RUIZ LADY ROSEMARY</t>
  </si>
  <si>
    <t>VARGAS GONZALEZ WALTHER GIOVANNI</t>
  </si>
  <si>
    <t>L-SOCIALES</t>
  </si>
  <si>
    <t>1% TRANSFERENCIA DE B.M DE NAT</t>
  </si>
  <si>
    <t>2% MANO DE OBRA</t>
  </si>
  <si>
    <t>2% OTRAS COMPRAS</t>
  </si>
  <si>
    <t>MAYORGA CASTRO ROSA ELENA</t>
  </si>
  <si>
    <t>VASQUEZ DEL ROSARIO JOFFRE</t>
  </si>
  <si>
    <t>GOMEZ SALTOS SOLANGE MARIA</t>
  </si>
  <si>
    <t>MONTENEGRO GOMEZ WLADIMIR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</si>
  <si>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</si>
  <si>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</si>
  <si>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</si>
  <si>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</si>
  <si>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</si>
  <si>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OLIMPIADAS</t>
  </si>
  <si>
    <t>IVA POR PAGAR</t>
  </si>
  <si>
    <t>100% PROFESIONALES</t>
  </si>
  <si>
    <t>INVESTIGACION / VINCULACIÓN</t>
  </si>
  <si>
    <t>INVESTIGACIÓN /VINCULACIÓN</t>
  </si>
  <si>
    <t>APORTE PERSONAL 9.45%</t>
  </si>
  <si>
    <t>70% PRESTACION DE SERVICIOS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</si>
  <si>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</si>
  <si>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</si>
  <si>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</si>
  <si>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</si>
  <si>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</si>
  <si>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</si>
  <si>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</si>
  <si>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REP. Y MANT. DE  OFICINAS Y CURSOS</t>
  </si>
  <si>
    <t>MOVILIZACION Y TRANSPORTE</t>
  </si>
  <si>
    <t>DEPRECIACION DE EQUIPO DE OFICINA</t>
  </si>
  <si>
    <t>BALANCE GENERAL  AÑO 2015</t>
  </si>
  <si>
    <t>DEPRECIACION ACUMULADA MUEBLES Y ENSERES</t>
  </si>
  <si>
    <t>AMORTI. ACUM. BIBLIOTECA VIRTUAL</t>
  </si>
  <si>
    <t>FERIA DE EMPRENDEDORES</t>
  </si>
  <si>
    <t>GASTOS DE REPRESENTACION</t>
  </si>
  <si>
    <t>AMORTIZACION DE BIBLIOTECA VIRTUAL</t>
  </si>
  <si>
    <t>DEPRECIACION DE  MUEBLES Y ENSERES</t>
  </si>
  <si>
    <t>MARQUES CASSAGNE JOSE ANTONIO</t>
  </si>
  <si>
    <t>BALANCE DE RESULTADOS  AÑO 2015</t>
  </si>
  <si>
    <t>ESTIMADO DE DISTRIBUCIÓN ANUAL DE SUELDOS -  AÑO 2015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</si>
</sst>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$"/>
    <numFmt numFmtId="181" formatCode="0.0"/>
    <numFmt numFmtId="182" formatCode="[$-300A]dddd\,\ dd&quot; de &quot;mmmm&quot; de &quot;yyyy"/>
    <numFmt numFmtId="183" formatCode="0.0%"/>
    <numFmt numFmtId="184" formatCode="#,##0.00\ _€"/>
    <numFmt numFmtId="185" formatCode="_(* #,##0.0_);_(* \(#,##0.0\);_(* &quot;-&quot;??_);_(@_)"/>
    <numFmt numFmtId="186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9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9"/>
      <color theme="9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43" fontId="51" fillId="0" borderId="0" xfId="0" applyNumberFormat="1" applyFont="1" applyAlignment="1">
      <alignment horizontal="right"/>
    </xf>
    <xf numFmtId="43" fontId="52" fillId="33" borderId="11" xfId="0" applyNumberFormat="1" applyFont="1" applyFill="1" applyBorder="1" applyAlignment="1">
      <alignment horizontal="center"/>
    </xf>
    <xf numFmtId="43" fontId="53" fillId="34" borderId="12" xfId="0" applyNumberFormat="1" applyFont="1" applyFill="1" applyBorder="1" applyAlignment="1">
      <alignment horizontal="right"/>
    </xf>
    <xf numFmtId="43" fontId="53" fillId="34" borderId="13" xfId="0" applyNumberFormat="1" applyFont="1" applyFill="1" applyBorder="1" applyAlignment="1">
      <alignment horizontal="right"/>
    </xf>
    <xf numFmtId="43" fontId="54" fillId="34" borderId="13" xfId="0" applyNumberFormat="1" applyFont="1" applyFill="1" applyBorder="1" applyAlignment="1">
      <alignment horizontal="right"/>
    </xf>
    <xf numFmtId="43" fontId="54" fillId="34" borderId="14" xfId="0" applyNumberFormat="1" applyFont="1" applyFill="1" applyBorder="1" applyAlignment="1">
      <alignment horizontal="right"/>
    </xf>
    <xf numFmtId="43" fontId="53" fillId="34" borderId="0" xfId="0" applyNumberFormat="1" applyFont="1" applyFill="1" applyBorder="1" applyAlignment="1">
      <alignment horizontal="right"/>
    </xf>
    <xf numFmtId="43" fontId="54" fillId="34" borderId="13" xfId="0" applyNumberFormat="1" applyFont="1" applyFill="1" applyBorder="1" applyAlignment="1">
      <alignment/>
    </xf>
    <xf numFmtId="43" fontId="54" fillId="34" borderId="14" xfId="0" applyNumberFormat="1" applyFont="1" applyFill="1" applyBorder="1" applyAlignment="1">
      <alignment/>
    </xf>
    <xf numFmtId="43" fontId="54" fillId="34" borderId="0" xfId="0" applyNumberFormat="1" applyFont="1" applyFill="1" applyBorder="1" applyAlignment="1">
      <alignment horizontal="right"/>
    </xf>
    <xf numFmtId="43" fontId="53" fillId="34" borderId="15" xfId="0" applyNumberFormat="1" applyFont="1" applyFill="1" applyBorder="1" applyAlignment="1">
      <alignment horizontal="right"/>
    </xf>
    <xf numFmtId="43" fontId="54" fillId="34" borderId="16" xfId="0" applyNumberFormat="1" applyFont="1" applyFill="1" applyBorder="1" applyAlignment="1">
      <alignment horizontal="right"/>
    </xf>
    <xf numFmtId="43" fontId="54" fillId="34" borderId="17" xfId="0" applyNumberFormat="1" applyFont="1" applyFill="1" applyBorder="1" applyAlignment="1">
      <alignment horizontal="right"/>
    </xf>
    <xf numFmtId="43" fontId="53" fillId="13" borderId="18" xfId="0" applyNumberFormat="1" applyFont="1" applyFill="1" applyBorder="1" applyAlignment="1">
      <alignment horizontal="right"/>
    </xf>
    <xf numFmtId="43" fontId="52" fillId="35" borderId="0" xfId="0" applyNumberFormat="1" applyFont="1" applyFill="1" applyBorder="1" applyAlignment="1">
      <alignment horizontal="right"/>
    </xf>
    <xf numFmtId="43" fontId="54" fillId="34" borderId="0" xfId="0" applyNumberFormat="1" applyFont="1" applyFill="1" applyAlignment="1">
      <alignment horizontal="right"/>
    </xf>
    <xf numFmtId="43" fontId="54" fillId="34" borderId="19" xfId="0" applyNumberFormat="1" applyFont="1" applyFill="1" applyBorder="1" applyAlignment="1">
      <alignment horizontal="right"/>
    </xf>
    <xf numFmtId="43" fontId="54" fillId="34" borderId="20" xfId="0" applyNumberFormat="1" applyFont="1" applyFill="1" applyBorder="1" applyAlignment="1">
      <alignment horizontal="right"/>
    </xf>
    <xf numFmtId="43" fontId="22" fillId="36" borderId="21" xfId="0" applyNumberFormat="1" applyFont="1" applyFill="1" applyBorder="1" applyAlignment="1">
      <alignment vertical="center"/>
    </xf>
    <xf numFmtId="43" fontId="22" fillId="36" borderId="0" xfId="0" applyNumberFormat="1" applyFont="1" applyFill="1" applyBorder="1" applyAlignment="1">
      <alignment vertical="center"/>
    </xf>
    <xf numFmtId="43" fontId="22" fillId="36" borderId="22" xfId="0" applyNumberFormat="1" applyFont="1" applyFill="1" applyBorder="1" applyAlignment="1">
      <alignment/>
    </xf>
    <xf numFmtId="43" fontId="55" fillId="19" borderId="10" xfId="0" applyNumberFormat="1" applyFont="1" applyFill="1" applyBorder="1" applyAlignment="1">
      <alignment horizontal="center" vertical="center" textRotation="90"/>
    </xf>
    <xf numFmtId="43" fontId="22" fillId="34" borderId="23" xfId="46" applyNumberFormat="1" applyFont="1" applyFill="1" applyBorder="1" applyAlignment="1">
      <alignment/>
    </xf>
    <xf numFmtId="43" fontId="24" fillId="11" borderId="24" xfId="46" applyNumberFormat="1" applyFont="1" applyFill="1" applyBorder="1" applyAlignment="1">
      <alignment/>
    </xf>
    <xf numFmtId="43" fontId="24" fillId="11" borderId="25" xfId="46" applyNumberFormat="1" applyFont="1" applyFill="1" applyBorder="1" applyAlignment="1">
      <alignment/>
    </xf>
    <xf numFmtId="43" fontId="56" fillId="0" borderId="0" xfId="0" applyNumberFormat="1" applyFont="1" applyAlignment="1">
      <alignment horizontal="right"/>
    </xf>
    <xf numFmtId="43" fontId="51" fillId="0" borderId="0" xfId="0" applyNumberFormat="1" applyFont="1" applyAlignment="1">
      <alignment/>
    </xf>
    <xf numFmtId="43" fontId="52" fillId="37" borderId="26" xfId="0" applyNumberFormat="1" applyFont="1" applyFill="1" applyBorder="1" applyAlignment="1">
      <alignment/>
    </xf>
    <xf numFmtId="43" fontId="52" fillId="13" borderId="10" xfId="0" applyNumberFormat="1" applyFont="1" applyFill="1" applyBorder="1" applyAlignment="1">
      <alignment/>
    </xf>
    <xf numFmtId="43" fontId="52" fillId="13" borderId="11" xfId="0" applyNumberFormat="1" applyFont="1" applyFill="1" applyBorder="1" applyAlignment="1">
      <alignment/>
    </xf>
    <xf numFmtId="43" fontId="52" fillId="37" borderId="24" xfId="0" applyNumberFormat="1" applyFont="1" applyFill="1" applyBorder="1" applyAlignment="1">
      <alignment/>
    </xf>
    <xf numFmtId="43" fontId="51" fillId="13" borderId="11" xfId="0" applyNumberFormat="1" applyFont="1" applyFill="1" applyBorder="1" applyAlignment="1">
      <alignment/>
    </xf>
    <xf numFmtId="43" fontId="51" fillId="13" borderId="27" xfId="0" applyNumberFormat="1" applyFont="1" applyFill="1" applyBorder="1" applyAlignment="1">
      <alignment/>
    </xf>
    <xf numFmtId="43" fontId="51" fillId="13" borderId="28" xfId="0" applyNumberFormat="1" applyFont="1" applyFill="1" applyBorder="1" applyAlignment="1">
      <alignment/>
    </xf>
    <xf numFmtId="43" fontId="51" fillId="37" borderId="24" xfId="0" applyNumberFormat="1" applyFont="1" applyFill="1" applyBorder="1" applyAlignment="1">
      <alignment/>
    </xf>
    <xf numFmtId="43" fontId="51" fillId="37" borderId="25" xfId="0" applyNumberFormat="1" applyFont="1" applyFill="1" applyBorder="1" applyAlignment="1">
      <alignment/>
    </xf>
    <xf numFmtId="43" fontId="51" fillId="13" borderId="29" xfId="0" applyNumberFormat="1" applyFont="1" applyFill="1" applyBorder="1" applyAlignment="1">
      <alignment/>
    </xf>
    <xf numFmtId="43" fontId="51" fillId="13" borderId="20" xfId="0" applyNumberFormat="1" applyFont="1" applyFill="1" applyBorder="1" applyAlignment="1">
      <alignment/>
    </xf>
    <xf numFmtId="43" fontId="52" fillId="37" borderId="27" xfId="0" applyNumberFormat="1" applyFont="1" applyFill="1" applyBorder="1" applyAlignment="1">
      <alignment/>
    </xf>
    <xf numFmtId="43" fontId="52" fillId="13" borderId="27" xfId="0" applyNumberFormat="1" applyFont="1" applyFill="1" applyBorder="1" applyAlignment="1">
      <alignment/>
    </xf>
    <xf numFmtId="43" fontId="51" fillId="13" borderId="30" xfId="0" applyNumberFormat="1" applyFont="1" applyFill="1" applyBorder="1" applyAlignment="1">
      <alignment/>
    </xf>
    <xf numFmtId="43" fontId="51" fillId="13" borderId="19" xfId="0" applyNumberFormat="1" applyFont="1" applyFill="1" applyBorder="1" applyAlignment="1">
      <alignment/>
    </xf>
    <xf numFmtId="43" fontId="51" fillId="37" borderId="27" xfId="0" applyNumberFormat="1" applyFont="1" applyFill="1" applyBorder="1" applyAlignment="1">
      <alignment/>
    </xf>
    <xf numFmtId="43" fontId="52" fillId="37" borderId="10" xfId="0" applyNumberFormat="1" applyFont="1" applyFill="1" applyBorder="1" applyAlignment="1">
      <alignment/>
    </xf>
    <xf numFmtId="43" fontId="51" fillId="37" borderId="31" xfId="0" applyNumberFormat="1" applyFont="1" applyFill="1" applyBorder="1" applyAlignment="1">
      <alignment/>
    </xf>
    <xf numFmtId="43" fontId="51" fillId="37" borderId="32" xfId="0" applyNumberFormat="1" applyFont="1" applyFill="1" applyBorder="1" applyAlignment="1">
      <alignment/>
    </xf>
    <xf numFmtId="43" fontId="51" fillId="13" borderId="10" xfId="0" applyNumberFormat="1" applyFont="1" applyFill="1" applyBorder="1" applyAlignment="1">
      <alignment/>
    </xf>
    <xf numFmtId="43" fontId="51" fillId="35" borderId="0" xfId="0" applyNumberFormat="1" applyFont="1" applyFill="1" applyBorder="1" applyAlignment="1">
      <alignment/>
    </xf>
    <xf numFmtId="43" fontId="57" fillId="35" borderId="0" xfId="0" applyNumberFormat="1" applyFont="1" applyFill="1" applyBorder="1" applyAlignment="1">
      <alignment horizontal="center" vertical="center"/>
    </xf>
    <xf numFmtId="43" fontId="51" fillId="16" borderId="27" xfId="0" applyNumberFormat="1" applyFont="1" applyFill="1" applyBorder="1" applyAlignment="1">
      <alignment/>
    </xf>
    <xf numFmtId="43" fontId="58" fillId="13" borderId="27" xfId="0" applyNumberFormat="1" applyFont="1" applyFill="1" applyBorder="1" applyAlignment="1">
      <alignment/>
    </xf>
    <xf numFmtId="43" fontId="58" fillId="16" borderId="27" xfId="0" applyNumberFormat="1" applyFont="1" applyFill="1" applyBorder="1" applyAlignment="1">
      <alignment/>
    </xf>
    <xf numFmtId="43" fontId="59" fillId="13" borderId="10" xfId="0" applyNumberFormat="1" applyFont="1" applyFill="1" applyBorder="1" applyAlignment="1">
      <alignment/>
    </xf>
    <xf numFmtId="43" fontId="59" fillId="13" borderId="27" xfId="0" applyNumberFormat="1" applyFont="1" applyFill="1" applyBorder="1" applyAlignment="1">
      <alignment/>
    </xf>
    <xf numFmtId="43" fontId="53" fillId="37" borderId="10" xfId="0" applyNumberFormat="1" applyFont="1" applyFill="1" applyBorder="1" applyAlignment="1">
      <alignment/>
    </xf>
    <xf numFmtId="43" fontId="60" fillId="34" borderId="10" xfId="0" applyNumberFormat="1" applyFont="1" applyFill="1" applyBorder="1" applyAlignment="1">
      <alignment/>
    </xf>
    <xf numFmtId="43" fontId="22" fillId="36" borderId="19" xfId="0" applyNumberFormat="1" applyFont="1" applyFill="1" applyBorder="1" applyAlignment="1">
      <alignment vertical="center"/>
    </xf>
    <xf numFmtId="43" fontId="22" fillId="36" borderId="28" xfId="0" applyNumberFormat="1" applyFont="1" applyFill="1" applyBorder="1" applyAlignment="1">
      <alignment vertical="center"/>
    </xf>
    <xf numFmtId="43" fontId="22" fillId="36" borderId="20" xfId="0" applyNumberFormat="1" applyFont="1" applyFill="1" applyBorder="1" applyAlignment="1">
      <alignment/>
    </xf>
    <xf numFmtId="43" fontId="22" fillId="34" borderId="33" xfId="46" applyNumberFormat="1" applyFont="1" applyFill="1" applyBorder="1" applyAlignment="1">
      <alignment horizontal="center"/>
    </xf>
    <xf numFmtId="43" fontId="22" fillId="34" borderId="34" xfId="46" applyNumberFormat="1" applyFont="1" applyFill="1" applyBorder="1" applyAlignment="1">
      <alignment horizontal="center"/>
    </xf>
    <xf numFmtId="43" fontId="56" fillId="0" borderId="0" xfId="0" applyNumberFormat="1" applyFont="1" applyAlignment="1">
      <alignment/>
    </xf>
    <xf numFmtId="43" fontId="24" fillId="13" borderId="35" xfId="46" applyNumberFormat="1" applyFont="1" applyFill="1" applyBorder="1" applyAlignment="1">
      <alignment/>
    </xf>
    <xf numFmtId="43" fontId="24" fillId="10" borderId="36" xfId="46" applyNumberFormat="1" applyFont="1" applyFill="1" applyBorder="1" applyAlignment="1">
      <alignment/>
    </xf>
    <xf numFmtId="43" fontId="24" fillId="13" borderId="37" xfId="46" applyNumberFormat="1" applyFont="1" applyFill="1" applyBorder="1" applyAlignment="1">
      <alignment/>
    </xf>
    <xf numFmtId="43" fontId="24" fillId="10" borderId="38" xfId="46" applyNumberFormat="1" applyFont="1" applyFill="1" applyBorder="1" applyAlignment="1">
      <alignment/>
    </xf>
    <xf numFmtId="43" fontId="24" fillId="13" borderId="39" xfId="46" applyNumberFormat="1" applyFont="1" applyFill="1" applyBorder="1" applyAlignment="1">
      <alignment/>
    </xf>
    <xf numFmtId="43" fontId="30" fillId="38" borderId="40" xfId="46" applyNumberFormat="1" applyFont="1" applyFill="1" applyBorder="1" applyAlignment="1">
      <alignment/>
    </xf>
    <xf numFmtId="43" fontId="30" fillId="38" borderId="41" xfId="46" applyNumberFormat="1" applyFont="1" applyFill="1" applyBorder="1" applyAlignment="1">
      <alignment/>
    </xf>
    <xf numFmtId="43" fontId="30" fillId="38" borderId="42" xfId="46" applyNumberFormat="1" applyFont="1" applyFill="1" applyBorder="1" applyAlignment="1">
      <alignment/>
    </xf>
    <xf numFmtId="43" fontId="30" fillId="38" borderId="43" xfId="46" applyNumberFormat="1" applyFont="1" applyFill="1" applyBorder="1" applyAlignment="1">
      <alignment/>
    </xf>
    <xf numFmtId="43" fontId="30" fillId="38" borderId="39" xfId="46" applyNumberFormat="1" applyFont="1" applyFill="1" applyBorder="1" applyAlignment="1">
      <alignment horizontal="center" vertical="center"/>
    </xf>
    <xf numFmtId="43" fontId="30" fillId="38" borderId="44" xfId="46" applyNumberFormat="1" applyFont="1" applyFill="1" applyBorder="1" applyAlignment="1">
      <alignment horizontal="center" vertical="center"/>
    </xf>
    <xf numFmtId="43" fontId="30" fillId="38" borderId="43" xfId="46" applyNumberFormat="1" applyFont="1" applyFill="1" applyBorder="1" applyAlignment="1">
      <alignment horizontal="center" vertical="center"/>
    </xf>
    <xf numFmtId="43" fontId="52" fillId="39" borderId="26" xfId="0" applyNumberFormat="1" applyFont="1" applyFill="1" applyBorder="1" applyAlignment="1">
      <alignment/>
    </xf>
    <xf numFmtId="43" fontId="52" fillId="39" borderId="24" xfId="0" applyNumberFormat="1" applyFont="1" applyFill="1" applyBorder="1" applyAlignment="1">
      <alignment/>
    </xf>
    <xf numFmtId="43" fontId="61" fillId="39" borderId="24" xfId="0" applyNumberFormat="1" applyFont="1" applyFill="1" applyBorder="1" applyAlignment="1">
      <alignment/>
    </xf>
    <xf numFmtId="43" fontId="62" fillId="39" borderId="24" xfId="0" applyNumberFormat="1" applyFont="1" applyFill="1" applyBorder="1" applyAlignment="1">
      <alignment/>
    </xf>
    <xf numFmtId="43" fontId="62" fillId="39" borderId="25" xfId="0" applyNumberFormat="1" applyFont="1" applyFill="1" applyBorder="1" applyAlignment="1">
      <alignment/>
    </xf>
    <xf numFmtId="43" fontId="52" fillId="39" borderId="27" xfId="0" applyNumberFormat="1" applyFont="1" applyFill="1" applyBorder="1" applyAlignment="1">
      <alignment/>
    </xf>
    <xf numFmtId="43" fontId="51" fillId="39" borderId="27" xfId="0" applyNumberFormat="1" applyFont="1" applyFill="1" applyBorder="1" applyAlignment="1">
      <alignment/>
    </xf>
    <xf numFmtId="43" fontId="52" fillId="39" borderId="10" xfId="0" applyNumberFormat="1" applyFont="1" applyFill="1" applyBorder="1" applyAlignment="1">
      <alignment/>
    </xf>
    <xf numFmtId="43" fontId="62" fillId="39" borderId="31" xfId="0" applyNumberFormat="1" applyFont="1" applyFill="1" applyBorder="1" applyAlignment="1">
      <alignment/>
    </xf>
    <xf numFmtId="43" fontId="51" fillId="39" borderId="31" xfId="0" applyNumberFormat="1" applyFont="1" applyFill="1" applyBorder="1" applyAlignment="1">
      <alignment/>
    </xf>
    <xf numFmtId="43" fontId="51" fillId="39" borderId="24" xfId="0" applyNumberFormat="1" applyFont="1" applyFill="1" applyBorder="1" applyAlignment="1">
      <alignment/>
    </xf>
    <xf numFmtId="43" fontId="52" fillId="39" borderId="25" xfId="0" applyNumberFormat="1" applyFont="1" applyFill="1" applyBorder="1" applyAlignment="1">
      <alignment/>
    </xf>
    <xf numFmtId="43" fontId="52" fillId="35" borderId="0" xfId="0" applyNumberFormat="1" applyFont="1" applyFill="1" applyBorder="1" applyAlignment="1">
      <alignment/>
    </xf>
    <xf numFmtId="43" fontId="54" fillId="8" borderId="45" xfId="0" applyNumberFormat="1" applyFont="1" applyFill="1" applyBorder="1" applyAlignment="1">
      <alignment/>
    </xf>
    <xf numFmtId="43" fontId="54" fillId="8" borderId="36" xfId="0" applyNumberFormat="1" applyFont="1" applyFill="1" applyBorder="1" applyAlignment="1">
      <alignment/>
    </xf>
    <xf numFmtId="43" fontId="63" fillId="36" borderId="46" xfId="0" applyNumberFormat="1" applyFont="1" applyFill="1" applyBorder="1" applyAlignment="1">
      <alignment vertical="center"/>
    </xf>
    <xf numFmtId="43" fontId="63" fillId="36" borderId="47" xfId="0" applyNumberFormat="1" applyFont="1" applyFill="1" applyBorder="1" applyAlignment="1">
      <alignment vertical="center"/>
    </xf>
    <xf numFmtId="43" fontId="22" fillId="36" borderId="48" xfId="0" applyNumberFormat="1" applyFont="1" applyFill="1" applyBorder="1" applyAlignment="1">
      <alignment/>
    </xf>
    <xf numFmtId="43" fontId="34" fillId="39" borderId="10" xfId="0" applyNumberFormat="1" applyFont="1" applyFill="1" applyBorder="1" applyAlignment="1">
      <alignment horizontal="center" vertical="center"/>
    </xf>
    <xf numFmtId="43" fontId="22" fillId="16" borderId="49" xfId="0" applyNumberFormat="1" applyFont="1" applyFill="1" applyBorder="1" applyAlignment="1">
      <alignment/>
    </xf>
    <xf numFmtId="43" fontId="22" fillId="39" borderId="50" xfId="0" applyNumberFormat="1" applyFont="1" applyFill="1" applyBorder="1" applyAlignment="1">
      <alignment/>
    </xf>
    <xf numFmtId="43" fontId="34" fillId="39" borderId="10" xfId="0" applyNumberFormat="1" applyFont="1" applyFill="1" applyBorder="1" applyAlignment="1">
      <alignment/>
    </xf>
    <xf numFmtId="43" fontId="34" fillId="39" borderId="48" xfId="0" applyNumberFormat="1" applyFont="1" applyFill="1" applyBorder="1" applyAlignment="1">
      <alignment/>
    </xf>
    <xf numFmtId="43" fontId="24" fillId="8" borderId="49" xfId="0" applyNumberFormat="1" applyFont="1" applyFill="1" applyBorder="1" applyAlignment="1">
      <alignment/>
    </xf>
    <xf numFmtId="43" fontId="24" fillId="8" borderId="50" xfId="0" applyNumberFormat="1" applyFont="1" applyFill="1" applyBorder="1" applyAlignment="1">
      <alignment/>
    </xf>
    <xf numFmtId="43" fontId="30" fillId="38" borderId="51" xfId="46" applyNumberFormat="1" applyFont="1" applyFill="1" applyBorder="1" applyAlignment="1">
      <alignment/>
    </xf>
    <xf numFmtId="43" fontId="30" fillId="38" borderId="52" xfId="46" applyNumberFormat="1" applyFont="1" applyFill="1" applyBorder="1" applyAlignment="1">
      <alignment/>
    </xf>
    <xf numFmtId="43" fontId="30" fillId="38" borderId="53" xfId="46" applyNumberFormat="1" applyFont="1" applyFill="1" applyBorder="1" applyAlignment="1">
      <alignment/>
    </xf>
    <xf numFmtId="9" fontId="24" fillId="13" borderId="54" xfId="46" applyNumberFormat="1" applyFont="1" applyFill="1" applyBorder="1" applyAlignment="1">
      <alignment/>
    </xf>
    <xf numFmtId="9" fontId="24" fillId="13" borderId="55" xfId="46" applyNumberFormat="1" applyFont="1" applyFill="1" applyBorder="1" applyAlignment="1">
      <alignment/>
    </xf>
    <xf numFmtId="9" fontId="24" fillId="13" borderId="53" xfId="46" applyNumberFormat="1" applyFont="1" applyFill="1" applyBorder="1" applyAlignment="1">
      <alignment/>
    </xf>
    <xf numFmtId="9" fontId="24" fillId="10" borderId="56" xfId="46" applyNumberFormat="1" applyFont="1" applyFill="1" applyBorder="1" applyAlignment="1">
      <alignment/>
    </xf>
    <xf numFmtId="9" fontId="24" fillId="10" borderId="57" xfId="46" applyNumberFormat="1" applyFont="1" applyFill="1" applyBorder="1" applyAlignment="1">
      <alignment/>
    </xf>
    <xf numFmtId="9" fontId="24" fillId="40" borderId="36" xfId="46" applyNumberFormat="1" applyFont="1" applyFill="1" applyBorder="1" applyAlignment="1">
      <alignment/>
    </xf>
    <xf numFmtId="9" fontId="24" fillId="40" borderId="38" xfId="46" applyNumberFormat="1" applyFont="1" applyFill="1" applyBorder="1" applyAlignment="1">
      <alignment/>
    </xf>
    <xf numFmtId="43" fontId="58" fillId="8" borderId="45" xfId="0" applyNumberFormat="1" applyFont="1" applyFill="1" applyBorder="1" applyAlignment="1">
      <alignment/>
    </xf>
    <xf numFmtId="43" fontId="58" fillId="8" borderId="36" xfId="0" applyNumberFormat="1" applyFont="1" applyFill="1" applyBorder="1" applyAlignment="1">
      <alignment/>
    </xf>
    <xf numFmtId="43" fontId="58" fillId="8" borderId="38" xfId="0" applyNumberFormat="1" applyFont="1" applyFill="1" applyBorder="1" applyAlignment="1">
      <alignment/>
    </xf>
    <xf numFmtId="43" fontId="59" fillId="34" borderId="0" xfId="0" applyNumberFormat="1" applyFont="1" applyFill="1" applyAlignment="1">
      <alignment horizontal="right"/>
    </xf>
    <xf numFmtId="43" fontId="58" fillId="8" borderId="26" xfId="0" applyNumberFormat="1" applyFont="1" applyFill="1" applyBorder="1" applyAlignment="1">
      <alignment/>
    </xf>
    <xf numFmtId="43" fontId="58" fillId="8" borderId="25" xfId="0" applyNumberFormat="1" applyFont="1" applyFill="1" applyBorder="1" applyAlignment="1">
      <alignment/>
    </xf>
    <xf numFmtId="43" fontId="59" fillId="39" borderId="38" xfId="0" applyNumberFormat="1" applyFont="1" applyFill="1" applyBorder="1" applyAlignment="1">
      <alignment/>
    </xf>
    <xf numFmtId="43" fontId="22" fillId="34" borderId="58" xfId="46" applyNumberFormat="1" applyFont="1" applyFill="1" applyBorder="1" applyAlignment="1">
      <alignment horizontal="center"/>
    </xf>
    <xf numFmtId="43" fontId="24" fillId="40" borderId="35" xfId="46" applyNumberFormat="1" applyFont="1" applyFill="1" applyBorder="1" applyAlignment="1">
      <alignment/>
    </xf>
    <xf numFmtId="43" fontId="24" fillId="40" borderId="37" xfId="46" applyNumberFormat="1" applyFont="1" applyFill="1" applyBorder="1" applyAlignment="1">
      <alignment/>
    </xf>
    <xf numFmtId="43" fontId="24" fillId="11" borderId="31" xfId="46" applyNumberFormat="1" applyFont="1" applyFill="1" applyBorder="1" applyAlignment="1">
      <alignment/>
    </xf>
    <xf numFmtId="43" fontId="62" fillId="39" borderId="32" xfId="0" applyNumberFormat="1" applyFont="1" applyFill="1" applyBorder="1" applyAlignment="1">
      <alignment/>
    </xf>
    <xf numFmtId="44" fontId="52" fillId="13" borderId="11" xfId="48" applyFont="1" applyFill="1" applyBorder="1" applyAlignment="1">
      <alignment/>
    </xf>
    <xf numFmtId="44" fontId="52" fillId="37" borderId="10" xfId="48" applyFont="1" applyFill="1" applyBorder="1" applyAlignment="1">
      <alignment/>
    </xf>
    <xf numFmtId="43" fontId="58" fillId="34" borderId="0" xfId="0" applyNumberFormat="1" applyFont="1" applyFill="1" applyAlignment="1">
      <alignment horizontal="right"/>
    </xf>
    <xf numFmtId="43" fontId="59" fillId="39" borderId="23" xfId="0" applyNumberFormat="1" applyFont="1" applyFill="1" applyBorder="1" applyAlignment="1">
      <alignment/>
    </xf>
    <xf numFmtId="43" fontId="58" fillId="8" borderId="22" xfId="0" applyNumberFormat="1" applyFont="1" applyFill="1" applyBorder="1" applyAlignment="1">
      <alignment/>
    </xf>
    <xf numFmtId="43" fontId="30" fillId="38" borderId="23" xfId="46" applyNumberFormat="1" applyFont="1" applyFill="1" applyBorder="1" applyAlignment="1">
      <alignment/>
    </xf>
    <xf numFmtId="43" fontId="30" fillId="38" borderId="10" xfId="46" applyNumberFormat="1" applyFont="1" applyFill="1" applyBorder="1" applyAlignment="1">
      <alignment/>
    </xf>
    <xf numFmtId="186" fontId="30" fillId="38" borderId="41" xfId="46" applyNumberFormat="1" applyFont="1" applyFill="1" applyBorder="1" applyAlignment="1">
      <alignment/>
    </xf>
    <xf numFmtId="43" fontId="58" fillId="38" borderId="38" xfId="0" applyNumberFormat="1" applyFont="1" applyFill="1" applyBorder="1" applyAlignment="1">
      <alignment/>
    </xf>
    <xf numFmtId="43" fontId="50" fillId="33" borderId="15" xfId="0" applyNumberFormat="1" applyFont="1" applyFill="1" applyBorder="1" applyAlignment="1">
      <alignment horizontal="center"/>
    </xf>
    <xf numFmtId="43" fontId="50" fillId="33" borderId="11" xfId="0" applyNumberFormat="1" applyFont="1" applyFill="1" applyBorder="1" applyAlignment="1">
      <alignment horizontal="center"/>
    </xf>
    <xf numFmtId="43" fontId="53" fillId="39" borderId="18" xfId="0" applyNumberFormat="1" applyFont="1" applyFill="1" applyBorder="1" applyAlignment="1">
      <alignment horizontal="left"/>
    </xf>
    <xf numFmtId="43" fontId="53" fillId="39" borderId="11" xfId="0" applyNumberFormat="1" applyFont="1" applyFill="1" applyBorder="1" applyAlignment="1">
      <alignment horizontal="left"/>
    </xf>
    <xf numFmtId="43" fontId="52" fillId="40" borderId="59" xfId="0" applyNumberFormat="1" applyFont="1" applyFill="1" applyBorder="1" applyAlignment="1">
      <alignment horizontal="center"/>
    </xf>
    <xf numFmtId="43" fontId="52" fillId="40" borderId="21" xfId="0" applyNumberFormat="1" applyFont="1" applyFill="1" applyBorder="1" applyAlignment="1">
      <alignment horizontal="center"/>
    </xf>
    <xf numFmtId="43" fontId="52" fillId="40" borderId="19" xfId="0" applyNumberFormat="1" applyFont="1" applyFill="1" applyBorder="1" applyAlignment="1">
      <alignment horizontal="center"/>
    </xf>
    <xf numFmtId="43" fontId="53" fillId="39" borderId="47" xfId="0" applyNumberFormat="1" applyFont="1" applyFill="1" applyBorder="1" applyAlignment="1">
      <alignment horizontal="left"/>
    </xf>
    <xf numFmtId="43" fontId="50" fillId="39" borderId="60" xfId="0" applyNumberFormat="1" applyFont="1" applyFill="1" applyBorder="1" applyAlignment="1">
      <alignment horizontal="left"/>
    </xf>
    <xf numFmtId="43" fontId="50" fillId="39" borderId="22" xfId="0" applyNumberFormat="1" applyFont="1" applyFill="1" applyBorder="1" applyAlignment="1">
      <alignment horizontal="left"/>
    </xf>
    <xf numFmtId="43" fontId="50" fillId="39" borderId="20" xfId="0" applyNumberFormat="1" applyFont="1" applyFill="1" applyBorder="1" applyAlignment="1">
      <alignment horizontal="left"/>
    </xf>
    <xf numFmtId="43" fontId="55" fillId="19" borderId="18" xfId="0" applyNumberFormat="1" applyFont="1" applyFill="1" applyBorder="1" applyAlignment="1">
      <alignment horizontal="center" vertical="center" textRotation="90"/>
    </xf>
    <xf numFmtId="43" fontId="55" fillId="19" borderId="11" xfId="0" applyNumberFormat="1" applyFont="1" applyFill="1" applyBorder="1" applyAlignment="1">
      <alignment horizontal="center" vertical="center" textRotation="90"/>
    </xf>
    <xf numFmtId="43" fontId="34" fillId="36" borderId="0" xfId="0" applyNumberFormat="1" applyFont="1" applyFill="1" applyBorder="1" applyAlignment="1">
      <alignment horizontal="left" vertical="center"/>
    </xf>
    <xf numFmtId="43" fontId="34" fillId="36" borderId="28" xfId="0" applyNumberFormat="1" applyFont="1" applyFill="1" applyBorder="1" applyAlignment="1">
      <alignment horizontal="left" vertical="center"/>
    </xf>
    <xf numFmtId="43" fontId="59" fillId="37" borderId="18" xfId="0" applyNumberFormat="1" applyFont="1" applyFill="1" applyBorder="1" applyAlignment="1">
      <alignment horizontal="left"/>
    </xf>
    <xf numFmtId="43" fontId="59" fillId="37" borderId="15" xfId="0" applyNumberFormat="1" applyFont="1" applyFill="1" applyBorder="1" applyAlignment="1">
      <alignment horizontal="left"/>
    </xf>
    <xf numFmtId="43" fontId="59" fillId="37" borderId="11" xfId="0" applyNumberFormat="1" applyFont="1" applyFill="1" applyBorder="1" applyAlignment="1">
      <alignment horizontal="left"/>
    </xf>
    <xf numFmtId="43" fontId="55" fillId="19" borderId="18" xfId="0" applyNumberFormat="1" applyFont="1" applyFill="1" applyBorder="1" applyAlignment="1">
      <alignment horizontal="center" vertical="center" textRotation="90" wrapText="1"/>
    </xf>
    <xf numFmtId="43" fontId="55" fillId="19" borderId="11" xfId="0" applyNumberFormat="1" applyFont="1" applyFill="1" applyBorder="1" applyAlignment="1">
      <alignment horizontal="center" vertical="center" textRotation="90" wrapText="1"/>
    </xf>
    <xf numFmtId="43" fontId="53" fillId="39" borderId="48" xfId="0" applyNumberFormat="1" applyFont="1" applyFill="1" applyBorder="1" applyAlignment="1">
      <alignment horizontal="left"/>
    </xf>
    <xf numFmtId="43" fontId="60" fillId="41" borderId="18" xfId="0" applyNumberFormat="1" applyFont="1" applyFill="1" applyBorder="1" applyAlignment="1">
      <alignment horizontal="left"/>
    </xf>
    <xf numFmtId="43" fontId="60" fillId="41" borderId="15" xfId="0" applyNumberFormat="1" applyFont="1" applyFill="1" applyBorder="1" applyAlignment="1">
      <alignment horizontal="left"/>
    </xf>
    <xf numFmtId="43" fontId="60" fillId="41" borderId="11" xfId="0" applyNumberFormat="1" applyFont="1" applyFill="1" applyBorder="1" applyAlignment="1">
      <alignment horizontal="left"/>
    </xf>
    <xf numFmtId="0" fontId="57" fillId="41" borderId="18" xfId="0" applyFont="1" applyFill="1" applyBorder="1" applyAlignment="1">
      <alignment horizontal="center" vertical="center"/>
    </xf>
    <xf numFmtId="0" fontId="57" fillId="41" borderId="15" xfId="0" applyFont="1" applyFill="1" applyBorder="1" applyAlignment="1">
      <alignment horizontal="center" vertical="center"/>
    </xf>
    <xf numFmtId="0" fontId="57" fillId="41" borderId="11" xfId="0" applyFont="1" applyFill="1" applyBorder="1" applyAlignment="1">
      <alignment horizontal="center" vertical="center"/>
    </xf>
    <xf numFmtId="43" fontId="50" fillId="37" borderId="18" xfId="0" applyNumberFormat="1" applyFont="1" applyFill="1" applyBorder="1" applyAlignment="1">
      <alignment horizontal="left"/>
    </xf>
    <xf numFmtId="43" fontId="50" fillId="37" borderId="15" xfId="0" applyNumberFormat="1" applyFont="1" applyFill="1" applyBorder="1" applyAlignment="1">
      <alignment horizontal="left"/>
    </xf>
    <xf numFmtId="43" fontId="50" fillId="37" borderId="11" xfId="0" applyNumberFormat="1" applyFont="1" applyFill="1" applyBorder="1" applyAlignment="1">
      <alignment horizontal="left"/>
    </xf>
    <xf numFmtId="43" fontId="52" fillId="39" borderId="18" xfId="0" applyNumberFormat="1" applyFont="1" applyFill="1" applyBorder="1" applyAlignment="1">
      <alignment horizontal="left"/>
    </xf>
    <xf numFmtId="43" fontId="52" fillId="39" borderId="11" xfId="0" applyNumberFormat="1" applyFont="1" applyFill="1" applyBorder="1" applyAlignment="1">
      <alignment horizontal="left"/>
    </xf>
    <xf numFmtId="43" fontId="59" fillId="39" borderId="18" xfId="0" applyNumberFormat="1" applyFont="1" applyFill="1" applyBorder="1" applyAlignment="1">
      <alignment horizontal="left"/>
    </xf>
    <xf numFmtId="43" fontId="59" fillId="39" borderId="11" xfId="0" applyNumberFormat="1" applyFont="1" applyFill="1" applyBorder="1" applyAlignment="1">
      <alignment horizontal="left"/>
    </xf>
    <xf numFmtId="43" fontId="57" fillId="41" borderId="18" xfId="0" applyNumberFormat="1" applyFont="1" applyFill="1" applyBorder="1" applyAlignment="1">
      <alignment horizontal="center" vertical="center"/>
    </xf>
    <xf numFmtId="43" fontId="57" fillId="41" borderId="15" xfId="0" applyNumberFormat="1" applyFont="1" applyFill="1" applyBorder="1" applyAlignment="1">
      <alignment horizontal="center" vertical="center"/>
    </xf>
    <xf numFmtId="43" fontId="57" fillId="41" borderId="11" xfId="0" applyNumberFormat="1" applyFont="1" applyFill="1" applyBorder="1" applyAlignment="1">
      <alignment horizontal="center" vertical="center"/>
    </xf>
    <xf numFmtId="43" fontId="54" fillId="38" borderId="22" xfId="0" applyNumberFormat="1" applyFont="1" applyFill="1" applyBorder="1" applyAlignment="1">
      <alignment horizontal="left"/>
    </xf>
    <xf numFmtId="43" fontId="53" fillId="34" borderId="10" xfId="0" applyNumberFormat="1" applyFont="1" applyFill="1" applyBorder="1" applyAlignment="1">
      <alignment horizontal="left"/>
    </xf>
    <xf numFmtId="43" fontId="54" fillId="34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1543050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47625</xdr:rowOff>
    </xdr:from>
    <xdr:to>
      <xdr:col>0</xdr:col>
      <xdr:colOff>1695450</xdr:colOff>
      <xdr:row>80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5377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149</xdr:row>
      <xdr:rowOff>114300</xdr:rowOff>
    </xdr:from>
    <xdr:to>
      <xdr:col>0</xdr:col>
      <xdr:colOff>1809750</xdr:colOff>
      <xdr:row>152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0707350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149</xdr:row>
      <xdr:rowOff>0</xdr:rowOff>
    </xdr:from>
    <xdr:to>
      <xdr:col>0</xdr:col>
      <xdr:colOff>1838325</xdr:colOff>
      <xdr:row>152</xdr:row>
      <xdr:rowOff>76200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59305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77"/>
  <sheetViews>
    <sheetView tabSelected="1" zoomScale="120" zoomScaleNormal="120" zoomScalePageLayoutView="0" workbookViewId="0" topLeftCell="A1">
      <selection activeCell="B153" sqref="B153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29" customWidth="1"/>
    <col min="4" max="4" width="11.421875" style="29" customWidth="1"/>
    <col min="5" max="5" width="10.421875" style="29" customWidth="1"/>
    <col min="6" max="6" width="8.8515625" style="29" customWidth="1"/>
    <col min="7" max="7" width="6.00390625" style="29" customWidth="1"/>
    <col min="8" max="8" width="9.140625" style="29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57" t="s">
        <v>131</v>
      </c>
      <c r="B5" s="158"/>
      <c r="C5" s="158"/>
      <c r="D5" s="158"/>
      <c r="E5" s="159"/>
    </row>
    <row r="6" ht="12" thickBot="1"/>
    <row r="7" spans="1:5" ht="15.75" customHeight="1" thickBot="1">
      <c r="A7" s="2" t="s">
        <v>78</v>
      </c>
      <c r="B7" s="4" t="s">
        <v>79</v>
      </c>
      <c r="C7" s="133" t="s">
        <v>80</v>
      </c>
      <c r="D7" s="133"/>
      <c r="E7" s="134"/>
    </row>
    <row r="8" spans="1:5" ht="12" thickBot="1">
      <c r="A8" s="77" t="s">
        <v>0</v>
      </c>
      <c r="B8" s="5"/>
      <c r="C8" s="30"/>
      <c r="D8" s="31"/>
      <c r="E8" s="124">
        <f>SUM(D9:D44)</f>
        <v>106228.88</v>
      </c>
    </row>
    <row r="9" spans="1:5" ht="12" thickBot="1">
      <c r="A9" s="78" t="s">
        <v>1</v>
      </c>
      <c r="B9" s="6"/>
      <c r="C9" s="33"/>
      <c r="D9" s="31">
        <f>SUM(C10:C20)</f>
        <v>33359.8</v>
      </c>
      <c r="E9" s="34"/>
    </row>
    <row r="10" spans="1:5" ht="11.25">
      <c r="A10" s="79" t="s">
        <v>2</v>
      </c>
      <c r="B10" s="6"/>
      <c r="C10" s="33">
        <f>B11</f>
        <v>12125.61</v>
      </c>
      <c r="D10" s="35"/>
      <c r="E10" s="36"/>
    </row>
    <row r="11" spans="1:5" ht="11.25">
      <c r="A11" s="80" t="s">
        <v>2</v>
      </c>
      <c r="B11" s="7">
        <v>12125.61</v>
      </c>
      <c r="C11" s="37"/>
      <c r="D11" s="35"/>
      <c r="E11" s="36"/>
    </row>
    <row r="12" spans="1:5" ht="11.25">
      <c r="A12" s="79" t="s">
        <v>3</v>
      </c>
      <c r="B12" s="6"/>
      <c r="C12" s="33">
        <f>SUM(B13)</f>
        <v>179.15</v>
      </c>
      <c r="D12" s="35"/>
      <c r="E12" s="36"/>
    </row>
    <row r="13" spans="1:5" ht="11.25">
      <c r="A13" s="80" t="s">
        <v>4</v>
      </c>
      <c r="B13" s="7">
        <v>179.15</v>
      </c>
      <c r="C13" s="37"/>
      <c r="D13" s="35"/>
      <c r="E13" s="36"/>
    </row>
    <row r="14" spans="1:5" ht="11.25">
      <c r="A14" s="79" t="s">
        <v>5</v>
      </c>
      <c r="B14" s="6"/>
      <c r="C14" s="33">
        <f>SUM(B15:B16)</f>
        <v>8375.44</v>
      </c>
      <c r="D14" s="35"/>
      <c r="E14" s="36"/>
    </row>
    <row r="15" spans="1:5" ht="11.25">
      <c r="A15" s="80" t="s">
        <v>6</v>
      </c>
      <c r="B15" s="7">
        <v>1375.44</v>
      </c>
      <c r="C15" s="37"/>
      <c r="D15" s="35"/>
      <c r="E15" s="36"/>
    </row>
    <row r="16" spans="1:5" ht="11.25">
      <c r="A16" s="80" t="s">
        <v>7</v>
      </c>
      <c r="B16" s="7">
        <v>7000</v>
      </c>
      <c r="C16" s="37"/>
      <c r="D16" s="35"/>
      <c r="E16" s="36"/>
    </row>
    <row r="17" spans="1:5" ht="11.25">
      <c r="A17" s="79" t="s">
        <v>8</v>
      </c>
      <c r="B17" s="6"/>
      <c r="C17" s="33">
        <f>SUM(B18)</f>
        <v>12611.28</v>
      </c>
      <c r="D17" s="35"/>
      <c r="E17" s="36"/>
    </row>
    <row r="18" spans="1:5" ht="11.25">
      <c r="A18" s="80" t="s">
        <v>9</v>
      </c>
      <c r="B18" s="7">
        <v>12611.28</v>
      </c>
      <c r="C18" s="37"/>
      <c r="D18" s="35"/>
      <c r="E18" s="36"/>
    </row>
    <row r="19" spans="1:5" ht="11.25">
      <c r="A19" s="79" t="s">
        <v>10</v>
      </c>
      <c r="B19" s="6"/>
      <c r="C19" s="33">
        <f>SUM(B20)</f>
        <v>68.32</v>
      </c>
      <c r="D19" s="35"/>
      <c r="E19" s="36"/>
    </row>
    <row r="20" spans="1:5" ht="12" thickBot="1">
      <c r="A20" s="81" t="s">
        <v>11</v>
      </c>
      <c r="B20" s="8">
        <v>68.32</v>
      </c>
      <c r="C20" s="38"/>
      <c r="D20" s="39"/>
      <c r="E20" s="40"/>
    </row>
    <row r="21" spans="1:5" ht="13.5" customHeight="1" thickBot="1">
      <c r="A21" s="82" t="s">
        <v>76</v>
      </c>
      <c r="B21" s="9"/>
      <c r="C21" s="41"/>
      <c r="D21" s="42">
        <f>SUM(C22:C47)</f>
        <v>72869.08</v>
      </c>
      <c r="E21" s="36"/>
    </row>
    <row r="22" spans="1:5" ht="11.25">
      <c r="A22" s="77" t="s">
        <v>125</v>
      </c>
      <c r="B22" s="5"/>
      <c r="C22" s="30">
        <f>SUM(B23:B24)</f>
        <v>25106.230000000003</v>
      </c>
      <c r="D22" s="43"/>
      <c r="E22" s="44"/>
    </row>
    <row r="23" spans="1:5" ht="11.25">
      <c r="A23" s="80" t="s">
        <v>126</v>
      </c>
      <c r="B23" s="7">
        <v>44747.16</v>
      </c>
      <c r="C23" s="37"/>
      <c r="D23" s="35"/>
      <c r="E23" s="36"/>
    </row>
    <row r="24" spans="1:5" ht="11.25">
      <c r="A24" s="80" t="s">
        <v>127</v>
      </c>
      <c r="B24" s="10">
        <v>-19640.93</v>
      </c>
      <c r="C24" s="37"/>
      <c r="D24" s="35"/>
      <c r="E24" s="36"/>
    </row>
    <row r="25" spans="1:5" ht="11.25">
      <c r="A25" s="79" t="s">
        <v>12</v>
      </c>
      <c r="B25" s="6"/>
      <c r="C25" s="33">
        <f>SUM(B26:B27)</f>
        <v>15366.620000000003</v>
      </c>
      <c r="D25" s="35"/>
      <c r="E25" s="36"/>
    </row>
    <row r="26" spans="1:5" ht="11.25">
      <c r="A26" s="80" t="s">
        <v>13</v>
      </c>
      <c r="B26" s="7">
        <v>23297.83</v>
      </c>
      <c r="C26" s="37"/>
      <c r="D26" s="35"/>
      <c r="E26" s="36"/>
    </row>
    <row r="27" spans="1:5" ht="11.25">
      <c r="A27" s="80" t="s">
        <v>14</v>
      </c>
      <c r="B27" s="10">
        <v>-7931.21</v>
      </c>
      <c r="C27" s="37"/>
      <c r="D27" s="35"/>
      <c r="E27" s="36"/>
    </row>
    <row r="28" spans="1:5" ht="11.25">
      <c r="A28" s="80" t="s">
        <v>15</v>
      </c>
      <c r="B28" s="7"/>
      <c r="C28" s="37">
        <f>SUM(B29:B30)</f>
        <v>17000.17</v>
      </c>
      <c r="D28" s="35"/>
      <c r="E28" s="36"/>
    </row>
    <row r="29" spans="1:5" ht="11.25">
      <c r="A29" s="80" t="s">
        <v>16</v>
      </c>
      <c r="B29" s="7">
        <v>69867.83</v>
      </c>
      <c r="C29" s="37"/>
      <c r="D29" s="35"/>
      <c r="E29" s="36"/>
    </row>
    <row r="30" spans="1:5" ht="11.25">
      <c r="A30" s="80" t="s">
        <v>17</v>
      </c>
      <c r="B30" s="7">
        <v>-52867.66</v>
      </c>
      <c r="C30" s="37"/>
      <c r="D30" s="35"/>
      <c r="E30" s="36"/>
    </row>
    <row r="31" spans="1:5" ht="11.25">
      <c r="A31" s="80" t="s">
        <v>18</v>
      </c>
      <c r="B31" s="7"/>
      <c r="C31" s="37">
        <f>SUM(B32:B33)</f>
        <v>3236.82</v>
      </c>
      <c r="D31" s="35"/>
      <c r="E31" s="36"/>
    </row>
    <row r="32" spans="1:5" ht="11.25">
      <c r="A32" s="80" t="s">
        <v>19</v>
      </c>
      <c r="B32" s="7">
        <v>4646.47</v>
      </c>
      <c r="C32" s="37"/>
      <c r="D32" s="35"/>
      <c r="E32" s="36"/>
    </row>
    <row r="33" spans="1:5" ht="11.25">
      <c r="A33" s="80" t="s">
        <v>20</v>
      </c>
      <c r="B33" s="10">
        <v>-1409.65</v>
      </c>
      <c r="C33" s="37"/>
      <c r="D33" s="35"/>
      <c r="E33" s="36"/>
    </row>
    <row r="34" spans="1:5" ht="11.25">
      <c r="A34" s="80" t="s">
        <v>21</v>
      </c>
      <c r="B34" s="7"/>
      <c r="C34" s="37">
        <f>SUM(B35:B36)</f>
        <v>2902.44</v>
      </c>
      <c r="D34" s="35"/>
      <c r="E34" s="36"/>
    </row>
    <row r="35" spans="1:5" ht="11.25">
      <c r="A35" s="80" t="s">
        <v>22</v>
      </c>
      <c r="B35" s="7">
        <v>3870</v>
      </c>
      <c r="C35" s="37"/>
      <c r="D35" s="35"/>
      <c r="E35" s="36"/>
    </row>
    <row r="36" spans="1:5" ht="11.25">
      <c r="A36" s="80" t="s">
        <v>23</v>
      </c>
      <c r="B36" s="10">
        <v>-967.56</v>
      </c>
      <c r="C36" s="37"/>
      <c r="D36" s="35"/>
      <c r="E36" s="36"/>
    </row>
    <row r="37" spans="1:5" ht="11.25">
      <c r="A37" s="80" t="s">
        <v>24</v>
      </c>
      <c r="B37" s="7"/>
      <c r="C37" s="37">
        <f>SUM(B38:B39)</f>
        <v>1000.08</v>
      </c>
      <c r="D37" s="35"/>
      <c r="E37" s="36"/>
    </row>
    <row r="38" spans="1:5" ht="11.25">
      <c r="A38" s="80" t="s">
        <v>25</v>
      </c>
      <c r="B38" s="7">
        <v>2000</v>
      </c>
      <c r="C38" s="37"/>
      <c r="D38" s="35"/>
      <c r="E38" s="36"/>
    </row>
    <row r="39" spans="1:5" ht="11.25">
      <c r="A39" s="80" t="s">
        <v>26</v>
      </c>
      <c r="B39" s="10">
        <v>-999.92</v>
      </c>
      <c r="C39" s="37"/>
      <c r="D39" s="35"/>
      <c r="E39" s="36"/>
    </row>
    <row r="40" spans="1:5" ht="11.25">
      <c r="A40" s="80" t="s">
        <v>123</v>
      </c>
      <c r="B40" s="10"/>
      <c r="C40" s="37">
        <f>SUM(B41:B42)</f>
        <v>3615.72</v>
      </c>
      <c r="D40" s="35"/>
      <c r="E40" s="36"/>
    </row>
    <row r="41" spans="1:5" ht="11.25">
      <c r="A41" s="80" t="s">
        <v>124</v>
      </c>
      <c r="B41" s="10">
        <v>3783.72</v>
      </c>
      <c r="C41" s="37"/>
      <c r="D41" s="35"/>
      <c r="E41" s="36"/>
    </row>
    <row r="42" spans="1:5" ht="11.25">
      <c r="A42" s="80" t="s">
        <v>132</v>
      </c>
      <c r="B42" s="10">
        <v>-168</v>
      </c>
      <c r="C42" s="37"/>
      <c r="D42" s="35"/>
      <c r="E42" s="36"/>
    </row>
    <row r="43" spans="1:5" ht="11.25">
      <c r="A43" s="80" t="s">
        <v>27</v>
      </c>
      <c r="B43" s="7"/>
      <c r="C43" s="37">
        <f>SUM(B44:B45)</f>
        <v>4641</v>
      </c>
      <c r="D43" s="35"/>
      <c r="E43" s="36"/>
    </row>
    <row r="44" spans="1:5" ht="11.25">
      <c r="A44" s="80" t="s">
        <v>28</v>
      </c>
      <c r="B44" s="7">
        <v>6630</v>
      </c>
      <c r="C44" s="37"/>
      <c r="D44" s="35"/>
      <c r="E44" s="36"/>
    </row>
    <row r="45" spans="1:5" ht="12" thickBot="1">
      <c r="A45" s="81" t="s">
        <v>29</v>
      </c>
      <c r="B45" s="11">
        <v>-1989</v>
      </c>
      <c r="C45" s="38"/>
      <c r="D45" s="39"/>
      <c r="E45" s="40"/>
    </row>
    <row r="46" spans="1:5" ht="11.25">
      <c r="A46" s="123" t="s">
        <v>109</v>
      </c>
      <c r="B46" s="15"/>
      <c r="C46" s="48">
        <f>SUM(B47:B48)</f>
        <v>0</v>
      </c>
      <c r="D46" s="35"/>
      <c r="E46" s="36"/>
    </row>
    <row r="47" spans="1:5" ht="11.25">
      <c r="A47" s="123" t="s">
        <v>110</v>
      </c>
      <c r="B47" s="15">
        <v>3116</v>
      </c>
      <c r="C47" s="48"/>
      <c r="D47" s="35"/>
      <c r="E47" s="36"/>
    </row>
    <row r="48" spans="1:5" ht="11.25">
      <c r="A48" s="85" t="s">
        <v>133</v>
      </c>
      <c r="B48" s="12">
        <v>-3116</v>
      </c>
      <c r="C48" s="45"/>
      <c r="D48" s="35"/>
      <c r="E48" s="36"/>
    </row>
    <row r="49" spans="1:5" ht="7.5" customHeight="1" thickBot="1">
      <c r="A49" s="83"/>
      <c r="B49" s="12"/>
      <c r="C49" s="45"/>
      <c r="D49" s="35"/>
      <c r="E49" s="36"/>
    </row>
    <row r="50" spans="1:5" ht="12" thickBot="1">
      <c r="A50" s="84" t="s">
        <v>30</v>
      </c>
      <c r="B50" s="13"/>
      <c r="C50" s="46"/>
      <c r="D50" s="31"/>
      <c r="E50" s="32">
        <f>SUM(C51:C69)</f>
        <v>26598.020000000004</v>
      </c>
    </row>
    <row r="51" spans="1:5" ht="11.25">
      <c r="A51" s="85" t="s">
        <v>31</v>
      </c>
      <c r="B51" s="14"/>
      <c r="C51" s="47">
        <f>SUM(B52:B55)</f>
        <v>211.96</v>
      </c>
      <c r="D51" s="35"/>
      <c r="E51" s="36"/>
    </row>
    <row r="52" spans="1:5" ht="11.25">
      <c r="A52" s="80" t="s">
        <v>102</v>
      </c>
      <c r="B52" s="7">
        <v>8.53</v>
      </c>
      <c r="C52" s="37"/>
      <c r="D52" s="35"/>
      <c r="E52" s="36"/>
    </row>
    <row r="53" spans="1:5" ht="11.25">
      <c r="A53" s="80" t="s">
        <v>103</v>
      </c>
      <c r="B53" s="7">
        <v>0.38</v>
      </c>
      <c r="C53" s="37"/>
      <c r="D53" s="35"/>
      <c r="E53" s="36"/>
    </row>
    <row r="54" spans="1:5" ht="11.25">
      <c r="A54" s="80" t="s">
        <v>104</v>
      </c>
      <c r="B54" s="7">
        <v>20.11</v>
      </c>
      <c r="C54" s="37"/>
      <c r="D54" s="35"/>
      <c r="E54" s="36"/>
    </row>
    <row r="55" spans="1:5" ht="11.25">
      <c r="A55" s="80" t="s">
        <v>32</v>
      </c>
      <c r="B55" s="7">
        <v>182.94</v>
      </c>
      <c r="C55" s="37"/>
      <c r="D55" s="35"/>
      <c r="E55" s="36"/>
    </row>
    <row r="56" spans="1:5" ht="11.25">
      <c r="A56" s="80" t="s">
        <v>33</v>
      </c>
      <c r="B56" s="7"/>
      <c r="C56" s="37">
        <f>SUM(B57)</f>
        <v>1839.99</v>
      </c>
      <c r="D56" s="35"/>
      <c r="E56" s="36"/>
    </row>
    <row r="57" spans="1:5" ht="11.25">
      <c r="A57" s="80" t="s">
        <v>119</v>
      </c>
      <c r="B57" s="7">
        <v>1839.99</v>
      </c>
      <c r="C57" s="37"/>
      <c r="D57" s="35"/>
      <c r="E57" s="36"/>
    </row>
    <row r="58" spans="1:5" ht="11.25">
      <c r="A58" s="80" t="s">
        <v>34</v>
      </c>
      <c r="B58" s="7"/>
      <c r="C58" s="37">
        <f>SUM(B59:B63)</f>
        <v>15103.27</v>
      </c>
      <c r="D58" s="35"/>
      <c r="E58" s="36"/>
    </row>
    <row r="59" spans="1:5" ht="11.25">
      <c r="A59" s="80" t="s">
        <v>35</v>
      </c>
      <c r="B59" s="7">
        <v>1008.79</v>
      </c>
      <c r="C59" s="37"/>
      <c r="D59" s="35"/>
      <c r="E59" s="36"/>
    </row>
    <row r="60" spans="1:5" ht="11.25">
      <c r="A60" s="80" t="s">
        <v>36</v>
      </c>
      <c r="B60" s="7">
        <v>944.14</v>
      </c>
      <c r="C60" s="37"/>
      <c r="D60" s="35"/>
      <c r="E60" s="36"/>
    </row>
    <row r="61" spans="1:5" ht="11.25">
      <c r="A61" s="80" t="s">
        <v>37</v>
      </c>
      <c r="B61" s="7">
        <v>2733.41</v>
      </c>
      <c r="C61" s="37"/>
      <c r="D61" s="35"/>
      <c r="E61" s="36"/>
    </row>
    <row r="62" spans="1:5" ht="11.25">
      <c r="A62" s="80" t="s">
        <v>38</v>
      </c>
      <c r="B62" s="7">
        <v>3237.2</v>
      </c>
      <c r="C62" s="37"/>
      <c r="D62" s="35"/>
      <c r="E62" s="36"/>
    </row>
    <row r="63" spans="1:5" ht="11.25">
      <c r="A63" s="80" t="s">
        <v>39</v>
      </c>
      <c r="B63" s="7">
        <v>7179.73</v>
      </c>
      <c r="C63" s="37"/>
      <c r="D63" s="35"/>
      <c r="E63" s="36"/>
    </row>
    <row r="64" spans="1:5" ht="11.25">
      <c r="A64" s="80" t="s">
        <v>115</v>
      </c>
      <c r="B64" s="7"/>
      <c r="C64" s="37">
        <f>SUM(B65:B66)</f>
        <v>141.29</v>
      </c>
      <c r="D64" s="35"/>
      <c r="E64" s="36"/>
    </row>
    <row r="65" spans="1:5" ht="11.25">
      <c r="A65" s="80" t="s">
        <v>120</v>
      </c>
      <c r="B65" s="7">
        <v>32.76</v>
      </c>
      <c r="C65" s="37"/>
      <c r="D65" s="35"/>
      <c r="E65" s="36"/>
    </row>
    <row r="66" spans="1:5" ht="11.25">
      <c r="A66" s="80" t="s">
        <v>116</v>
      </c>
      <c r="B66" s="7">
        <v>108.53</v>
      </c>
      <c r="C66" s="37"/>
      <c r="D66" s="35"/>
      <c r="E66" s="36"/>
    </row>
    <row r="67" spans="1:5" ht="11.25">
      <c r="A67" s="80" t="s">
        <v>40</v>
      </c>
      <c r="B67" s="7"/>
      <c r="C67" s="37">
        <f>SUM(B68:B69)</f>
        <v>9301.51</v>
      </c>
      <c r="D67" s="35"/>
      <c r="E67" s="36"/>
    </row>
    <row r="68" spans="1:5" ht="12" thickBot="1">
      <c r="A68" s="81" t="s">
        <v>121</v>
      </c>
      <c r="B68" s="15">
        <v>4650.76</v>
      </c>
      <c r="C68" s="48"/>
      <c r="D68" s="35"/>
      <c r="E68" s="36"/>
    </row>
    <row r="69" spans="1:5" ht="12" thickBot="1">
      <c r="A69" s="81" t="s">
        <v>122</v>
      </c>
      <c r="B69" s="8">
        <v>4650.75</v>
      </c>
      <c r="C69" s="38"/>
      <c r="D69" s="39"/>
      <c r="E69" s="40"/>
    </row>
    <row r="70" spans="1:5" ht="11.25">
      <c r="A70" s="86"/>
      <c r="B70" s="14"/>
      <c r="C70" s="47"/>
      <c r="D70" s="35"/>
      <c r="E70" s="36"/>
    </row>
    <row r="71" spans="1:5" ht="11.25">
      <c r="A71" s="78" t="s">
        <v>41</v>
      </c>
      <c r="B71" s="6"/>
      <c r="C71" s="33">
        <f>SUM(B72:B73)</f>
        <v>79630.85999999999</v>
      </c>
      <c r="D71" s="35"/>
      <c r="E71" s="36"/>
    </row>
    <row r="72" spans="1:5" ht="11.25">
      <c r="A72" s="80" t="s">
        <v>42</v>
      </c>
      <c r="B72" s="7">
        <v>72752.68</v>
      </c>
      <c r="C72" s="37"/>
      <c r="D72" s="35"/>
      <c r="E72" s="36"/>
    </row>
    <row r="73" spans="1:5" ht="11.25">
      <c r="A73" s="80" t="s">
        <v>77</v>
      </c>
      <c r="B73" s="7">
        <v>6878.18</v>
      </c>
      <c r="C73" s="37"/>
      <c r="D73" s="35"/>
      <c r="E73" s="36"/>
    </row>
    <row r="74" spans="1:5" ht="12" thickBot="1">
      <c r="A74" s="87"/>
      <c r="B74" s="15"/>
      <c r="C74" s="48"/>
      <c r="D74" s="35"/>
      <c r="E74" s="36"/>
    </row>
    <row r="75" spans="1:5" ht="12" thickBot="1">
      <c r="A75" s="88" t="s">
        <v>43</v>
      </c>
      <c r="B75" s="16">
        <f>SUM(B9:B74)</f>
        <v>212457.76</v>
      </c>
      <c r="C75" s="49">
        <f>SUM(C9:C74)</f>
        <v>212457.76</v>
      </c>
      <c r="D75" s="49"/>
      <c r="E75" s="34"/>
    </row>
    <row r="76" spans="1:5" ht="11.25">
      <c r="A76" s="89"/>
      <c r="B76" s="17"/>
      <c r="C76" s="50"/>
      <c r="D76" s="50"/>
      <c r="E76" s="50"/>
    </row>
    <row r="77" ht="11.25">
      <c r="A77" s="29"/>
    </row>
    <row r="78" ht="11.25">
      <c r="A78" s="29"/>
    </row>
    <row r="79" ht="11.25">
      <c r="A79" s="29"/>
    </row>
    <row r="80" ht="11.25">
      <c r="A80" s="29"/>
    </row>
    <row r="81" ht="7.5" customHeight="1" thickBot="1">
      <c r="A81" s="29"/>
    </row>
    <row r="82" spans="1:5" ht="16.5" thickBot="1">
      <c r="A82" s="167" t="s">
        <v>139</v>
      </c>
      <c r="B82" s="168"/>
      <c r="C82" s="168"/>
      <c r="D82" s="169"/>
      <c r="E82" s="51"/>
    </row>
    <row r="83" ht="2.25" customHeight="1" thickBot="1">
      <c r="A83" s="29"/>
    </row>
    <row r="84" spans="1:4" ht="15.75" thickBot="1">
      <c r="A84" s="160" t="s">
        <v>75</v>
      </c>
      <c r="B84" s="161"/>
      <c r="C84" s="162"/>
      <c r="D84" s="125">
        <v>199224.89</v>
      </c>
    </row>
    <row r="85" spans="1:4" ht="5.25" customHeight="1">
      <c r="A85" s="137"/>
      <c r="B85" s="138"/>
      <c r="C85" s="139"/>
      <c r="D85" s="52"/>
    </row>
    <row r="86" spans="1:4" ht="14.25" customHeight="1" thickBot="1">
      <c r="A86" s="141" t="s">
        <v>81</v>
      </c>
      <c r="B86" s="142"/>
      <c r="C86" s="143"/>
      <c r="D86" s="52"/>
    </row>
    <row r="87" spans="1:4" ht="15.75" customHeight="1" thickBot="1">
      <c r="A87" s="163" t="s">
        <v>72</v>
      </c>
      <c r="B87" s="164"/>
      <c r="C87" s="31">
        <f>SUM(B88:B98)</f>
        <v>63265.52</v>
      </c>
      <c r="D87" s="52"/>
    </row>
    <row r="88" spans="1:4" ht="9.75" customHeight="1">
      <c r="A88" s="112" t="s">
        <v>44</v>
      </c>
      <c r="B88" s="18">
        <v>15793.3</v>
      </c>
      <c r="C88" s="53"/>
      <c r="D88" s="54"/>
    </row>
    <row r="89" spans="1:4" ht="9.75" customHeight="1">
      <c r="A89" s="113" t="s">
        <v>45</v>
      </c>
      <c r="B89" s="18">
        <v>5451.12</v>
      </c>
      <c r="C89" s="53"/>
      <c r="D89" s="54"/>
    </row>
    <row r="90" spans="1:4" ht="9.75" customHeight="1">
      <c r="A90" s="113" t="s">
        <v>46</v>
      </c>
      <c r="B90" s="18">
        <v>885.76</v>
      </c>
      <c r="C90" s="53"/>
      <c r="D90" s="54"/>
    </row>
    <row r="91" spans="1:4" ht="9.75" customHeight="1">
      <c r="A91" s="113" t="s">
        <v>47</v>
      </c>
      <c r="B91" s="18">
        <v>329.68</v>
      </c>
      <c r="C91" s="53"/>
      <c r="D91" s="54"/>
    </row>
    <row r="92" spans="1:4" ht="9.75" customHeight="1">
      <c r="A92" s="113" t="s">
        <v>48</v>
      </c>
      <c r="B92" s="18">
        <v>1289.55</v>
      </c>
      <c r="C92" s="53"/>
      <c r="D92" s="54"/>
    </row>
    <row r="93" spans="1:4" ht="9.75" customHeight="1">
      <c r="A93" s="113" t="s">
        <v>49</v>
      </c>
      <c r="B93" s="18">
        <v>2351.72</v>
      </c>
      <c r="C93" s="53"/>
      <c r="D93" s="54"/>
    </row>
    <row r="94" spans="1:4" ht="9.75" customHeight="1">
      <c r="A94" s="113" t="s">
        <v>37</v>
      </c>
      <c r="B94" s="18">
        <v>1770.39</v>
      </c>
      <c r="C94" s="53"/>
      <c r="D94" s="54"/>
    </row>
    <row r="95" spans="1:4" ht="9.75" customHeight="1">
      <c r="A95" s="113" t="s">
        <v>38</v>
      </c>
      <c r="B95" s="18">
        <v>1268.5</v>
      </c>
      <c r="C95" s="53"/>
      <c r="D95" s="54"/>
    </row>
    <row r="96" spans="1:4" ht="9.75" customHeight="1">
      <c r="A96" s="113" t="s">
        <v>50</v>
      </c>
      <c r="B96" s="18">
        <v>1769.65</v>
      </c>
      <c r="C96" s="53"/>
      <c r="D96" s="54"/>
    </row>
    <row r="97" spans="1:4" ht="9.75" customHeight="1">
      <c r="A97" s="113" t="s">
        <v>51</v>
      </c>
      <c r="B97" s="18">
        <v>3444.43</v>
      </c>
      <c r="C97" s="53"/>
      <c r="D97" s="54"/>
    </row>
    <row r="98" spans="1:4" ht="9.75" customHeight="1" thickBot="1">
      <c r="A98" s="113" t="s">
        <v>52</v>
      </c>
      <c r="B98" s="18">
        <v>28911.42</v>
      </c>
      <c r="C98" s="53"/>
      <c r="D98" s="54"/>
    </row>
    <row r="99" spans="1:4" ht="9.75" customHeight="1" thickBot="1">
      <c r="A99" s="135" t="s">
        <v>53</v>
      </c>
      <c r="B99" s="136"/>
      <c r="C99" s="55">
        <f>SUM(B100:B104)</f>
        <v>5401.469999999999</v>
      </c>
      <c r="D99" s="54"/>
    </row>
    <row r="100" spans="1:4" ht="9.75" customHeight="1">
      <c r="A100" s="90" t="s">
        <v>54</v>
      </c>
      <c r="B100" s="18">
        <v>944.05</v>
      </c>
      <c r="C100" s="53"/>
      <c r="D100" s="54"/>
    </row>
    <row r="101" spans="1:4" ht="9.75" customHeight="1">
      <c r="A101" s="91" t="s">
        <v>55</v>
      </c>
      <c r="B101" s="18">
        <v>2220.47</v>
      </c>
      <c r="C101" s="53"/>
      <c r="D101" s="54"/>
    </row>
    <row r="102" spans="1:4" ht="9.75" customHeight="1">
      <c r="A102" s="91" t="s">
        <v>56</v>
      </c>
      <c r="B102" s="18">
        <v>1369</v>
      </c>
      <c r="C102" s="53"/>
      <c r="D102" s="54"/>
    </row>
    <row r="103" spans="1:4" ht="9.75" customHeight="1">
      <c r="A103" s="91" t="s">
        <v>57</v>
      </c>
      <c r="B103" s="18">
        <v>581.45</v>
      </c>
      <c r="C103" s="53"/>
      <c r="D103" s="54"/>
    </row>
    <row r="104" spans="1:4" ht="9.75" customHeight="1">
      <c r="A104" s="91" t="s">
        <v>58</v>
      </c>
      <c r="B104" s="18">
        <v>286.5</v>
      </c>
      <c r="C104" s="53"/>
      <c r="D104" s="54"/>
    </row>
    <row r="105" spans="1:4" ht="9.75" customHeight="1" thickBot="1">
      <c r="A105" s="118" t="s">
        <v>111</v>
      </c>
      <c r="B105" s="115"/>
      <c r="C105" s="56"/>
      <c r="D105" s="54"/>
    </row>
    <row r="106" spans="1:4" ht="9.75" customHeight="1" thickBot="1">
      <c r="A106" s="127" t="s">
        <v>112</v>
      </c>
      <c r="B106" s="127"/>
      <c r="C106" s="55">
        <f>SUM(B107:B107)</f>
        <v>1197.43</v>
      </c>
      <c r="D106" s="54"/>
    </row>
    <row r="107" spans="1:4" ht="9.75" customHeight="1">
      <c r="A107" s="132" t="s">
        <v>128</v>
      </c>
      <c r="B107" s="126">
        <v>1197.43</v>
      </c>
      <c r="C107" s="56"/>
      <c r="D107" s="54"/>
    </row>
    <row r="108" spans="1:4" ht="9.75" customHeight="1" thickBot="1">
      <c r="A108" s="118" t="s">
        <v>70</v>
      </c>
      <c r="B108" s="115"/>
      <c r="C108" s="56"/>
      <c r="D108" s="54"/>
    </row>
    <row r="109" spans="1:4" ht="9.75" customHeight="1" thickBot="1">
      <c r="A109" s="165" t="s">
        <v>117</v>
      </c>
      <c r="B109" s="166"/>
      <c r="C109" s="55">
        <f>SUM(B110:B117)</f>
        <v>24073.34</v>
      </c>
      <c r="D109" s="54"/>
    </row>
    <row r="110" spans="1:4" ht="9.75" customHeight="1">
      <c r="A110" s="112" t="s">
        <v>59</v>
      </c>
      <c r="B110" s="18">
        <v>11663.98</v>
      </c>
      <c r="C110" s="53"/>
      <c r="D110" s="54"/>
    </row>
    <row r="111" spans="1:4" ht="9.75" customHeight="1">
      <c r="A111" s="113" t="s">
        <v>49</v>
      </c>
      <c r="B111" s="18">
        <v>1417.18</v>
      </c>
      <c r="C111" s="53"/>
      <c r="D111" s="54"/>
    </row>
    <row r="112" spans="1:4" ht="9.75" customHeight="1">
      <c r="A112" s="113" t="s">
        <v>37</v>
      </c>
      <c r="B112" s="18">
        <v>972</v>
      </c>
      <c r="C112" s="53"/>
      <c r="D112" s="54"/>
    </row>
    <row r="113" spans="1:4" ht="9.75" customHeight="1">
      <c r="A113" s="113" t="s">
        <v>38</v>
      </c>
      <c r="B113" s="18">
        <v>885</v>
      </c>
      <c r="C113" s="53"/>
      <c r="D113" s="54"/>
    </row>
    <row r="114" spans="1:4" ht="9.75" customHeight="1">
      <c r="A114" s="113" t="s">
        <v>50</v>
      </c>
      <c r="B114" s="18">
        <v>971.58</v>
      </c>
      <c r="C114" s="53"/>
      <c r="D114" s="54"/>
    </row>
    <row r="115" spans="1:4" ht="9.75" customHeight="1">
      <c r="A115" s="114" t="s">
        <v>46</v>
      </c>
      <c r="B115" s="18">
        <v>486.31</v>
      </c>
      <c r="C115" s="53"/>
      <c r="D115" s="54"/>
    </row>
    <row r="116" spans="1:4" ht="9.75" customHeight="1">
      <c r="A116" s="114" t="s">
        <v>134</v>
      </c>
      <c r="B116" s="18">
        <v>120</v>
      </c>
      <c r="C116" s="53"/>
      <c r="D116" s="54"/>
    </row>
    <row r="117" spans="1:4" ht="9.75" customHeight="1" thickBot="1">
      <c r="A117" s="114" t="s">
        <v>60</v>
      </c>
      <c r="B117" s="18">
        <v>7557.29</v>
      </c>
      <c r="C117" s="53"/>
      <c r="D117" s="54"/>
    </row>
    <row r="118" spans="1:4" ht="9.75" customHeight="1" thickBot="1">
      <c r="A118" s="135" t="s">
        <v>61</v>
      </c>
      <c r="B118" s="136"/>
      <c r="C118" s="55">
        <f>SUM(B119:B124)</f>
        <v>39581.549999999996</v>
      </c>
      <c r="D118" s="54"/>
    </row>
    <row r="119" spans="1:4" ht="9.75" customHeight="1">
      <c r="A119" s="112" t="s">
        <v>59</v>
      </c>
      <c r="B119" s="18">
        <v>28457.71</v>
      </c>
      <c r="C119" s="53"/>
      <c r="D119" s="54"/>
    </row>
    <row r="120" spans="1:4" ht="9.75" customHeight="1">
      <c r="A120" s="113" t="s">
        <v>49</v>
      </c>
      <c r="B120" s="18">
        <v>3493.64</v>
      </c>
      <c r="C120" s="53"/>
      <c r="D120" s="54"/>
    </row>
    <row r="121" spans="1:4" ht="9.75" customHeight="1">
      <c r="A121" s="113" t="s">
        <v>37</v>
      </c>
      <c r="B121" s="18">
        <v>2371.51</v>
      </c>
      <c r="C121" s="53"/>
      <c r="D121" s="54"/>
    </row>
    <row r="122" spans="1:4" ht="9.75" customHeight="1">
      <c r="A122" s="113" t="s">
        <v>38</v>
      </c>
      <c r="B122" s="18">
        <v>1917.5</v>
      </c>
      <c r="C122" s="53"/>
      <c r="D122" s="54"/>
    </row>
    <row r="123" spans="1:4" ht="9.75" customHeight="1">
      <c r="A123" s="114" t="s">
        <v>36</v>
      </c>
      <c r="B123" s="18">
        <v>2154.67</v>
      </c>
      <c r="C123" s="53"/>
      <c r="D123" s="54"/>
    </row>
    <row r="124" spans="1:4" ht="9.75" customHeight="1" thickBot="1">
      <c r="A124" s="113" t="s">
        <v>46</v>
      </c>
      <c r="B124" s="18">
        <v>1186.52</v>
      </c>
      <c r="C124" s="53"/>
      <c r="D124" s="54"/>
    </row>
    <row r="125" spans="1:4" ht="9.75" customHeight="1" thickBot="1">
      <c r="A125" s="140" t="s">
        <v>62</v>
      </c>
      <c r="B125" s="136"/>
      <c r="C125" s="55">
        <f>SUM(B126:B127)</f>
        <v>37184.31</v>
      </c>
      <c r="D125" s="54"/>
    </row>
    <row r="126" spans="1:4" ht="9.75" customHeight="1">
      <c r="A126" s="116" t="s">
        <v>63</v>
      </c>
      <c r="B126" s="19">
        <v>33676.42</v>
      </c>
      <c r="C126" s="53"/>
      <c r="D126" s="54"/>
    </row>
    <row r="127" spans="1:4" ht="9.75" customHeight="1" thickBot="1">
      <c r="A127" s="117" t="s">
        <v>82</v>
      </c>
      <c r="B127" s="20">
        <v>3507.89</v>
      </c>
      <c r="C127" s="53"/>
      <c r="D127" s="54"/>
    </row>
    <row r="128" spans="1:4" ht="9.75" customHeight="1" thickBot="1">
      <c r="A128" s="153" t="s">
        <v>64</v>
      </c>
      <c r="B128" s="136"/>
      <c r="C128" s="55">
        <f>SUM(B129:B129)</f>
        <v>160</v>
      </c>
      <c r="D128" s="54"/>
    </row>
    <row r="129" spans="1:4" ht="9.75" customHeight="1" thickBot="1">
      <c r="A129" s="112" t="s">
        <v>48</v>
      </c>
      <c r="B129" s="18">
        <v>160</v>
      </c>
      <c r="C129" s="53"/>
      <c r="D129" s="54"/>
    </row>
    <row r="130" spans="1:4" ht="9.75" customHeight="1" thickBot="1">
      <c r="A130" s="135" t="s">
        <v>113</v>
      </c>
      <c r="B130" s="136"/>
      <c r="C130" s="55">
        <f>SUM(B131:B132)</f>
        <v>1032</v>
      </c>
      <c r="D130" s="54"/>
    </row>
    <row r="131" spans="1:4" ht="9.75" customHeight="1" thickBot="1">
      <c r="A131" s="170" t="s">
        <v>129</v>
      </c>
      <c r="B131" s="171">
        <v>80</v>
      </c>
      <c r="C131" s="56"/>
      <c r="D131" s="54"/>
    </row>
    <row r="132" spans="1:4" ht="9.75" customHeight="1" thickBot="1">
      <c r="A132" s="128" t="s">
        <v>114</v>
      </c>
      <c r="B132" s="172">
        <v>952</v>
      </c>
      <c r="C132" s="53"/>
      <c r="D132" s="54"/>
    </row>
    <row r="133" spans="1:4" ht="9.75" customHeight="1" thickBot="1">
      <c r="A133" s="135" t="s">
        <v>65</v>
      </c>
      <c r="B133" s="136"/>
      <c r="C133" s="55">
        <f>SUM(B134:B139)</f>
        <v>15404.689999999999</v>
      </c>
      <c r="D133" s="54"/>
    </row>
    <row r="134" spans="1:4" ht="9.75" customHeight="1">
      <c r="A134" s="112" t="s">
        <v>66</v>
      </c>
      <c r="B134" s="18">
        <v>5870.84</v>
      </c>
      <c r="C134" s="53"/>
      <c r="D134" s="54"/>
    </row>
    <row r="135" spans="1:4" ht="9.75" customHeight="1">
      <c r="A135" s="113" t="s">
        <v>11</v>
      </c>
      <c r="B135" s="18">
        <v>1110.72</v>
      </c>
      <c r="C135" s="53"/>
      <c r="D135" s="54"/>
    </row>
    <row r="136" spans="1:4" ht="9.75" customHeight="1">
      <c r="A136" s="113" t="s">
        <v>67</v>
      </c>
      <c r="B136" s="18">
        <v>71.15</v>
      </c>
      <c r="C136" s="53"/>
      <c r="D136" s="54"/>
    </row>
    <row r="137" spans="1:4" ht="9.75" customHeight="1">
      <c r="A137" s="113" t="s">
        <v>68</v>
      </c>
      <c r="B137" s="18">
        <v>1591.2</v>
      </c>
      <c r="C137" s="53"/>
      <c r="D137" s="54"/>
    </row>
    <row r="138" spans="1:4" ht="9.75" customHeight="1">
      <c r="A138" s="113" t="s">
        <v>135</v>
      </c>
      <c r="B138" s="18">
        <v>4159.28</v>
      </c>
      <c r="C138" s="53"/>
      <c r="D138" s="54"/>
    </row>
    <row r="139" spans="1:4" ht="9.75" customHeight="1" thickBot="1">
      <c r="A139" s="113" t="s">
        <v>69</v>
      </c>
      <c r="B139" s="18">
        <v>2601.5</v>
      </c>
      <c r="C139" s="53"/>
      <c r="D139" s="54"/>
    </row>
    <row r="140" spans="1:4" ht="9.75" customHeight="1" thickBot="1">
      <c r="A140" s="135" t="s">
        <v>71</v>
      </c>
      <c r="B140" s="136"/>
      <c r="C140" s="55">
        <f>SUM(B141:B143)</f>
        <v>5046.4</v>
      </c>
      <c r="D140" s="54"/>
    </row>
    <row r="141" spans="1:4" ht="9.75" customHeight="1">
      <c r="A141" s="112" t="s">
        <v>130</v>
      </c>
      <c r="B141" s="18">
        <v>1762.4</v>
      </c>
      <c r="C141" s="53"/>
      <c r="D141" s="54"/>
    </row>
    <row r="142" spans="1:4" ht="9.75" customHeight="1" thickBot="1">
      <c r="A142" s="112" t="s">
        <v>136</v>
      </c>
      <c r="B142" s="18">
        <v>3116</v>
      </c>
      <c r="C142" s="53"/>
      <c r="D142" s="54"/>
    </row>
    <row r="143" spans="1:4" ht="9.75" customHeight="1" thickBot="1">
      <c r="A143" s="113" t="s">
        <v>137</v>
      </c>
      <c r="B143" s="18">
        <v>168</v>
      </c>
      <c r="C143" s="53"/>
      <c r="D143" s="54"/>
    </row>
    <row r="144" spans="1:4" ht="15.75" customHeight="1" thickBot="1">
      <c r="A144" s="148" t="s">
        <v>73</v>
      </c>
      <c r="B144" s="149"/>
      <c r="C144" s="150"/>
      <c r="D144" s="57">
        <f>SUM(C87:C143)</f>
        <v>192346.70999999996</v>
      </c>
    </row>
    <row r="145" spans="1:4" ht="15" customHeight="1" thickBot="1">
      <c r="A145" s="154" t="s">
        <v>74</v>
      </c>
      <c r="B145" s="155"/>
      <c r="C145" s="156"/>
      <c r="D145" s="58">
        <f>D84-D144</f>
        <v>6878.180000000051</v>
      </c>
    </row>
    <row r="146" ht="11.25">
      <c r="A146" s="29"/>
    </row>
    <row r="147" ht="12" thickBot="1">
      <c r="A147" s="29"/>
    </row>
    <row r="148" spans="1:8" ht="12.75" thickBot="1">
      <c r="A148" s="92"/>
      <c r="B148" s="21"/>
      <c r="C148" s="21"/>
      <c r="D148" s="21"/>
      <c r="E148" s="21"/>
      <c r="F148" s="21"/>
      <c r="G148" s="21"/>
      <c r="H148" s="59"/>
    </row>
    <row r="149" spans="1:8" ht="12">
      <c r="A149" s="92"/>
      <c r="B149" s="21"/>
      <c r="C149" s="21"/>
      <c r="D149" s="21"/>
      <c r="E149" s="21"/>
      <c r="F149" s="21"/>
      <c r="G149" s="21"/>
      <c r="H149" s="59"/>
    </row>
    <row r="150" spans="1:8" ht="12">
      <c r="A150" s="93"/>
      <c r="B150" s="22"/>
      <c r="C150" s="22"/>
      <c r="D150" s="22"/>
      <c r="E150" s="22"/>
      <c r="F150" s="22"/>
      <c r="G150" s="22"/>
      <c r="H150" s="60"/>
    </row>
    <row r="151" spans="1:8" ht="12">
      <c r="A151" s="93"/>
      <c r="B151" s="22"/>
      <c r="C151" s="22"/>
      <c r="D151" s="22"/>
      <c r="E151" s="22"/>
      <c r="F151" s="22"/>
      <c r="G151" s="22"/>
      <c r="H151" s="60"/>
    </row>
    <row r="152" spans="1:8" ht="12">
      <c r="A152" s="93"/>
      <c r="B152" s="146" t="s">
        <v>140</v>
      </c>
      <c r="C152" s="146"/>
      <c r="D152" s="146"/>
      <c r="E152" s="146"/>
      <c r="F152" s="146"/>
      <c r="G152" s="146"/>
      <c r="H152" s="147"/>
    </row>
    <row r="153" spans="1:8" ht="12.75" thickBot="1">
      <c r="A153" s="94"/>
      <c r="B153" s="23"/>
      <c r="C153" s="23"/>
      <c r="D153" s="23"/>
      <c r="E153" s="23"/>
      <c r="F153" s="23"/>
      <c r="G153" s="23"/>
      <c r="H153" s="61"/>
    </row>
    <row r="154" spans="1:8" ht="83.25" customHeight="1" thickBot="1">
      <c r="A154" s="95" t="s">
        <v>83</v>
      </c>
      <c r="B154" s="24" t="s">
        <v>84</v>
      </c>
      <c r="C154" s="144" t="s">
        <v>85</v>
      </c>
      <c r="D154" s="145"/>
      <c r="E154" s="151" t="s">
        <v>118</v>
      </c>
      <c r="F154" s="152"/>
      <c r="G154" s="144" t="s">
        <v>86</v>
      </c>
      <c r="H154" s="145"/>
    </row>
    <row r="155" spans="1:8" ht="12.75" thickBot="1">
      <c r="A155" s="96"/>
      <c r="B155" s="25" t="s">
        <v>87</v>
      </c>
      <c r="C155" s="62" t="s">
        <v>88</v>
      </c>
      <c r="D155" s="63" t="s">
        <v>89</v>
      </c>
      <c r="E155" s="62" t="s">
        <v>88</v>
      </c>
      <c r="F155" s="63" t="s">
        <v>89</v>
      </c>
      <c r="G155" s="62" t="s">
        <v>88</v>
      </c>
      <c r="H155" s="119" t="s">
        <v>89</v>
      </c>
    </row>
    <row r="156" spans="1:8" ht="11.25">
      <c r="A156" s="100" t="s">
        <v>90</v>
      </c>
      <c r="B156" s="26">
        <v>5250.67</v>
      </c>
      <c r="C156" s="105"/>
      <c r="D156" s="65">
        <f>B156*C156</f>
        <v>0</v>
      </c>
      <c r="E156" s="108"/>
      <c r="F156" s="66">
        <f>E156*B156</f>
        <v>0</v>
      </c>
      <c r="G156" s="110">
        <v>1</v>
      </c>
      <c r="H156" s="120">
        <f aca="true" t="shared" si="0" ref="H156:H165">G156*B156</f>
        <v>5250.67</v>
      </c>
    </row>
    <row r="157" spans="1:8" ht="11.25">
      <c r="A157" s="100" t="s">
        <v>91</v>
      </c>
      <c r="B157" s="26">
        <v>4301.159999999999</v>
      </c>
      <c r="C157" s="105"/>
      <c r="D157" s="65">
        <f>B157*C157</f>
        <v>0</v>
      </c>
      <c r="E157" s="108">
        <v>1</v>
      </c>
      <c r="F157" s="66">
        <f>E157*B157</f>
        <v>4301.159999999999</v>
      </c>
      <c r="G157" s="110"/>
      <c r="H157" s="120">
        <f t="shared" si="0"/>
        <v>0</v>
      </c>
    </row>
    <row r="158" spans="1:8" ht="11.25">
      <c r="A158" s="100" t="s">
        <v>107</v>
      </c>
      <c r="B158" s="122">
        <v>4896</v>
      </c>
      <c r="C158" s="105"/>
      <c r="D158" s="65"/>
      <c r="E158" s="108"/>
      <c r="F158" s="66">
        <f aca="true" t="shared" si="1" ref="F158:F170">E158*B158</f>
        <v>0</v>
      </c>
      <c r="G158" s="110">
        <v>1</v>
      </c>
      <c r="H158" s="120">
        <f t="shared" si="0"/>
        <v>4896</v>
      </c>
    </row>
    <row r="159" spans="1:8" ht="11.25">
      <c r="A159" s="100" t="s">
        <v>92</v>
      </c>
      <c r="B159" s="26">
        <v>712.82</v>
      </c>
      <c r="C159" s="105"/>
      <c r="D159" s="65">
        <f>B159*C159</f>
        <v>0</v>
      </c>
      <c r="E159" s="108">
        <v>1</v>
      </c>
      <c r="F159" s="66">
        <f aca="true" t="shared" si="2" ref="F159:F165">E159*B159</f>
        <v>712.82</v>
      </c>
      <c r="G159" s="110"/>
      <c r="H159" s="120">
        <f t="shared" si="0"/>
        <v>0</v>
      </c>
    </row>
    <row r="160" spans="1:8" ht="11.25">
      <c r="A160" s="100" t="s">
        <v>93</v>
      </c>
      <c r="B160" s="26">
        <v>7203.12</v>
      </c>
      <c r="C160" s="105">
        <v>0.33</v>
      </c>
      <c r="D160" s="65">
        <f>B160*C160</f>
        <v>2377.0296000000003</v>
      </c>
      <c r="E160" s="108">
        <v>0.3</v>
      </c>
      <c r="F160" s="66">
        <f t="shared" si="2"/>
        <v>2160.9359999999997</v>
      </c>
      <c r="G160" s="110">
        <v>0.37</v>
      </c>
      <c r="H160" s="120">
        <f t="shared" si="0"/>
        <v>2665.1544</v>
      </c>
    </row>
    <row r="161" spans="1:8" ht="11.25">
      <c r="A161" s="100" t="s">
        <v>138</v>
      </c>
      <c r="B161" s="26">
        <v>2124</v>
      </c>
      <c r="C161" s="106">
        <v>1</v>
      </c>
      <c r="D161" s="65">
        <f>B161*C161</f>
        <v>2124</v>
      </c>
      <c r="E161" s="109"/>
      <c r="F161" s="68"/>
      <c r="G161" s="111"/>
      <c r="H161" s="121"/>
    </row>
    <row r="162" spans="1:8" ht="11.25">
      <c r="A162" s="100" t="s">
        <v>94</v>
      </c>
      <c r="B162" s="26">
        <v>6264</v>
      </c>
      <c r="C162" s="106">
        <v>0.25</v>
      </c>
      <c r="D162" s="67">
        <f>B162*C162</f>
        <v>1566</v>
      </c>
      <c r="E162" s="109">
        <v>0.5</v>
      </c>
      <c r="F162" s="68">
        <f t="shared" si="2"/>
        <v>3132</v>
      </c>
      <c r="G162" s="111">
        <v>0.25</v>
      </c>
      <c r="H162" s="121">
        <f t="shared" si="0"/>
        <v>1566</v>
      </c>
    </row>
    <row r="163" spans="1:8" ht="11.25">
      <c r="A163" s="100" t="s">
        <v>95</v>
      </c>
      <c r="B163" s="26">
        <v>763.3</v>
      </c>
      <c r="C163" s="105"/>
      <c r="D163" s="65">
        <f>B163*C163</f>
        <v>0</v>
      </c>
      <c r="E163" s="108">
        <v>1</v>
      </c>
      <c r="F163" s="66">
        <f t="shared" si="2"/>
        <v>763.3</v>
      </c>
      <c r="G163" s="110"/>
      <c r="H163" s="121">
        <f t="shared" si="0"/>
        <v>0</v>
      </c>
    </row>
    <row r="164" spans="1:8" ht="11.25">
      <c r="A164" s="100" t="s">
        <v>96</v>
      </c>
      <c r="B164" s="26">
        <v>730.3</v>
      </c>
      <c r="C164" s="105"/>
      <c r="D164" s="65">
        <f>B164*C164</f>
        <v>0</v>
      </c>
      <c r="E164" s="108">
        <v>1</v>
      </c>
      <c r="F164" s="66">
        <f t="shared" si="2"/>
        <v>730.3</v>
      </c>
      <c r="G164" s="110"/>
      <c r="H164" s="121">
        <f t="shared" si="0"/>
        <v>0</v>
      </c>
    </row>
    <row r="165" spans="1:8" ht="11.25">
      <c r="A165" s="101" t="s">
        <v>97</v>
      </c>
      <c r="B165" s="26">
        <v>4896</v>
      </c>
      <c r="C165" s="105"/>
      <c r="D165" s="65"/>
      <c r="E165" s="108"/>
      <c r="F165" s="66">
        <f t="shared" si="2"/>
        <v>0</v>
      </c>
      <c r="G165" s="110">
        <v>1</v>
      </c>
      <c r="H165" s="121">
        <f t="shared" si="0"/>
        <v>4896</v>
      </c>
    </row>
    <row r="166" spans="1:8" ht="11.25">
      <c r="A166" s="101" t="s">
        <v>105</v>
      </c>
      <c r="B166" s="26">
        <v>4424.8</v>
      </c>
      <c r="C166" s="105">
        <v>1</v>
      </c>
      <c r="D166" s="65">
        <f>B166*C166</f>
        <v>4424.8</v>
      </c>
      <c r="E166" s="108"/>
      <c r="F166" s="66">
        <f t="shared" si="1"/>
        <v>0</v>
      </c>
      <c r="G166" s="110"/>
      <c r="H166" s="121"/>
    </row>
    <row r="167" spans="1:8" ht="11.25">
      <c r="A167" s="101" t="s">
        <v>108</v>
      </c>
      <c r="B167" s="26">
        <v>4045.6</v>
      </c>
      <c r="C167" s="105"/>
      <c r="D167" s="65"/>
      <c r="E167" s="108"/>
      <c r="F167" s="66">
        <f t="shared" si="1"/>
        <v>0</v>
      </c>
      <c r="G167" s="110">
        <v>1</v>
      </c>
      <c r="H167" s="121">
        <f>G167*B167</f>
        <v>4045.6</v>
      </c>
    </row>
    <row r="168" spans="1:8" ht="11.25">
      <c r="A168" s="100" t="s">
        <v>98</v>
      </c>
      <c r="B168" s="26">
        <v>880</v>
      </c>
      <c r="C168" s="105">
        <v>1</v>
      </c>
      <c r="D168" s="65">
        <f>B168*C168</f>
        <v>880</v>
      </c>
      <c r="E168" s="108"/>
      <c r="F168" s="66">
        <f t="shared" si="1"/>
        <v>0</v>
      </c>
      <c r="G168" s="110"/>
      <c r="H168" s="121">
        <f>G168*B168</f>
        <v>0</v>
      </c>
    </row>
    <row r="169" spans="1:8" ht="11.25">
      <c r="A169" s="100" t="s">
        <v>99</v>
      </c>
      <c r="B169" s="26">
        <v>8584.740000000002</v>
      </c>
      <c r="C169" s="105">
        <v>1</v>
      </c>
      <c r="D169" s="65">
        <f>B169*C169</f>
        <v>8584.740000000002</v>
      </c>
      <c r="E169" s="108"/>
      <c r="F169" s="66">
        <f t="shared" si="1"/>
        <v>0</v>
      </c>
      <c r="G169" s="110"/>
      <c r="H169" s="121">
        <f>G169*B169</f>
        <v>0</v>
      </c>
    </row>
    <row r="170" spans="1:8" ht="11.25">
      <c r="A170" s="100" t="s">
        <v>106</v>
      </c>
      <c r="B170" s="26">
        <v>4045.6</v>
      </c>
      <c r="C170" s="105"/>
      <c r="D170" s="65"/>
      <c r="E170" s="108"/>
      <c r="F170" s="66">
        <f t="shared" si="1"/>
        <v>0</v>
      </c>
      <c r="G170" s="110">
        <v>1</v>
      </c>
      <c r="H170" s="120">
        <f>G170*B170</f>
        <v>4045.6</v>
      </c>
    </row>
    <row r="171" spans="1:8" ht="12" thickBot="1">
      <c r="A171" s="101" t="s">
        <v>100</v>
      </c>
      <c r="B171" s="27">
        <v>2244</v>
      </c>
      <c r="C171" s="107">
        <v>0.4</v>
      </c>
      <c r="D171" s="69">
        <f>B171*C171</f>
        <v>897.6</v>
      </c>
      <c r="E171" s="109">
        <v>0.1</v>
      </c>
      <c r="F171" s="68">
        <f>E171*B171</f>
        <v>224.4</v>
      </c>
      <c r="G171" s="111">
        <v>0.5</v>
      </c>
      <c r="H171" s="121">
        <f>G171*B171</f>
        <v>1122</v>
      </c>
    </row>
    <row r="172" spans="1:9" ht="12.75" thickBot="1">
      <c r="A172" s="97"/>
      <c r="B172" s="102">
        <f>SUM(B156:B171)</f>
        <v>61366.10999999999</v>
      </c>
      <c r="C172" s="102"/>
      <c r="D172" s="102">
        <f>SUM(D156:D171)</f>
        <v>20854.1696</v>
      </c>
      <c r="E172" s="129"/>
      <c r="F172" s="129">
        <f>SUM(F156:F171)</f>
        <v>12024.915999999996</v>
      </c>
      <c r="G172" s="129"/>
      <c r="H172" s="130">
        <f>SUM(H156:H171)</f>
        <v>28487.024399999995</v>
      </c>
      <c r="I172" s="29"/>
    </row>
    <row r="173" spans="1:8" ht="12.75" thickBot="1">
      <c r="A173" s="98" t="s">
        <v>101</v>
      </c>
      <c r="B173" s="103"/>
      <c r="C173" s="70"/>
      <c r="D173" s="71">
        <v>8220.61</v>
      </c>
      <c r="E173" s="72"/>
      <c r="F173" s="70">
        <v>6696.45</v>
      </c>
      <c r="G173" s="70"/>
      <c r="H173" s="131">
        <v>8503.8</v>
      </c>
    </row>
    <row r="174" spans="1:8" ht="12.75" thickBot="1">
      <c r="A174" s="99" t="s">
        <v>80</v>
      </c>
      <c r="B174" s="104"/>
      <c r="C174" s="73"/>
      <c r="D174" s="74">
        <f>SUM(D172:D173)</f>
        <v>29074.7796</v>
      </c>
      <c r="E174" s="75"/>
      <c r="F174" s="76">
        <f>SUM(F172:F173)</f>
        <v>18721.365999999995</v>
      </c>
      <c r="G174" s="76"/>
      <c r="H174" s="74">
        <f>SUM(H172:H173)</f>
        <v>36990.8244</v>
      </c>
    </row>
    <row r="175" spans="1:8" ht="12">
      <c r="A175" s="64"/>
      <c r="B175" s="28"/>
      <c r="C175" s="64"/>
      <c r="D175" s="64"/>
      <c r="E175" s="64"/>
      <c r="F175" s="64"/>
      <c r="G175" s="64"/>
      <c r="H175" s="64"/>
    </row>
    <row r="176" spans="1:8" ht="12">
      <c r="A176" s="64"/>
      <c r="B176" s="28"/>
      <c r="C176" s="64"/>
      <c r="D176" s="64"/>
      <c r="E176" s="64"/>
      <c r="F176" s="64"/>
      <c r="G176" s="64"/>
      <c r="H176" s="64"/>
    </row>
    <row r="177" ht="11.25">
      <c r="A177" s="29"/>
    </row>
  </sheetData>
  <sheetProtection/>
  <mergeCells count="21">
    <mergeCell ref="A5:E5"/>
    <mergeCell ref="A84:C84"/>
    <mergeCell ref="A87:B87"/>
    <mergeCell ref="A99:B99"/>
    <mergeCell ref="A109:B109"/>
    <mergeCell ref="A82:D82"/>
    <mergeCell ref="G154:H154"/>
    <mergeCell ref="B152:H152"/>
    <mergeCell ref="C154:D154"/>
    <mergeCell ref="A144:C144"/>
    <mergeCell ref="A133:B133"/>
    <mergeCell ref="E154:F154"/>
    <mergeCell ref="A145:C145"/>
    <mergeCell ref="A140:B140"/>
    <mergeCell ref="C7:E7"/>
    <mergeCell ref="A130:B130"/>
    <mergeCell ref="A85:C85"/>
    <mergeCell ref="A118:B118"/>
    <mergeCell ref="A125:B125"/>
    <mergeCell ref="A86:C86"/>
    <mergeCell ref="A128:B1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</cp:lastModifiedBy>
  <cp:lastPrinted>2013-04-15T19:27:29Z</cp:lastPrinted>
  <dcterms:created xsi:type="dcterms:W3CDTF">2013-04-13T18:49:45Z</dcterms:created>
  <dcterms:modified xsi:type="dcterms:W3CDTF">2016-04-07T21:33:47Z</dcterms:modified>
  <cp:category/>
  <cp:version/>
  <cp:contentType/>
  <cp:contentStatus/>
</cp:coreProperties>
</file>